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3" activeTab="0"/>
  </bookViews>
  <sheets>
    <sheet name="NORTH GOA " sheetId="1" r:id="rId1"/>
    <sheet name="SOUTH GOA" sheetId="2" r:id="rId2"/>
    <sheet name="GOA" sheetId="3" r:id="rId3"/>
  </sheets>
  <definedNames>
    <definedName name="_xlnm.Print_Area" localSheetId="0">'NORTH GOA '!$A$2:$H$74</definedName>
    <definedName name="_xlnm.Print_Area" localSheetId="1">'SOUTH GOA'!$A$1:$H$71</definedName>
  </definedNames>
  <calcPr fullCalcOnLoad="1"/>
</workbook>
</file>

<file path=xl/sharedStrings.xml><?xml version="1.0" encoding="utf-8"?>
<sst xmlns="http://schemas.openxmlformats.org/spreadsheetml/2006/main" count="195" uniqueCount="143">
  <si>
    <t>Sr. No.</t>
  </si>
  <si>
    <t>Name of The Bank</t>
  </si>
  <si>
    <t>Crop Loan</t>
  </si>
  <si>
    <t>Agri Total</t>
  </si>
  <si>
    <t>SSI</t>
  </si>
  <si>
    <t>OPS</t>
  </si>
  <si>
    <t>Total</t>
  </si>
  <si>
    <t>STATE BANK OF INDIA</t>
  </si>
  <si>
    <t>STATE BANK OF MYSORE</t>
  </si>
  <si>
    <t>STATE BANK OF PATIALA</t>
  </si>
  <si>
    <t>STATE BANK OF TRAVANCORE</t>
  </si>
  <si>
    <t>STATE BANK OF HYDERABAD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</si>
  <si>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</si>
  <si>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</si>
  <si>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</si>
  <si>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</si>
  <si>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</si>
  <si>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</si>
  <si>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</si>
  <si>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</si>
  <si>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</si>
  <si>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</si>
  <si>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</si>
  <si>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</si>
  <si>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</si>
  <si>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</si>
  <si>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</si>
  <si>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</si>
  <si>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</si>
  <si>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</si>
  <si>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</si>
  <si>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BHARATIYA MAHILA BANK LTD.</t>
  </si>
  <si>
    <t>IDBI BANK LTD.</t>
  </si>
  <si>
    <t>Sub Total-Public Sector Banks</t>
  </si>
  <si>
    <t>AXIS  BANK LTD.</t>
  </si>
  <si>
    <t>CATHOLIC SYRIAN BANK LTD.</t>
  </si>
  <si>
    <t>DCB BANK LTD.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</si>
  <si>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</si>
  <si>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</si>
  <si>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</si>
  <si>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</si>
  <si>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</si>
  <si>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</si>
  <si>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</si>
  <si>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</si>
  <si>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</si>
  <si>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</si>
  <si>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</si>
  <si>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</si>
  <si>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Sub Total-Private Sector Banks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</si>
  <si>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</si>
  <si>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</si>
  <si>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</si>
  <si>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</si>
  <si>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</si>
  <si>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</si>
  <si>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</si>
  <si>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</si>
  <si>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</si>
  <si>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</si>
  <si>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</si>
  <si>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</si>
  <si>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</si>
  <si>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</si>
  <si>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Sub Total-Co-operative Banks</t>
  </si>
  <si>
    <t>Total All Banks</t>
  </si>
  <si>
    <t>SOUTH GOA -ANNUAL CREDIT PLAN –TARGETS FOR  2015-16</t>
  </si>
  <si>
    <t>NORTH GOA -ANNUAL CREDIT PLAN –TARGETS FOR  2015-16</t>
  </si>
  <si>
    <t>(Amount in thousands)</t>
  </si>
  <si>
    <t>State Bank of India</t>
  </si>
  <si>
    <t>State Bank of Mysore</t>
  </si>
  <si>
    <t>State Bank of Patiala</t>
  </si>
  <si>
    <t>State Bank of Travancore</t>
  </si>
  <si>
    <t>State Bank of Hyderabad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</si>
  <si>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</si>
  <si>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</si>
  <si>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</si>
  <si>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</si>
  <si>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</si>
  <si>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</si>
  <si>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</si>
  <si>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</si>
  <si>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</si>
  <si>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</si>
  <si>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</si>
  <si>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</si>
  <si>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</si>
  <si>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</si>
  <si>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</si>
  <si>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</si>
  <si>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</si>
  <si>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</si>
  <si>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</si>
  <si>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Bharatiya Mahila Bank</t>
  </si>
  <si>
    <t>IDBI Bank Ltd.</t>
  </si>
  <si>
    <t>Axis Bank Ltd.</t>
  </si>
  <si>
    <t>Catholic Syrian Bank Ltd.</t>
  </si>
  <si>
    <t>DCB Bank Ltd.</t>
  </si>
  <si>
    <t>Dhanalaxmi Bank Ltd.</t>
  </si>
  <si>
    <t>Federal Bank Ltd.</t>
  </si>
  <si>
    <t>HDFC Bank Ltd.</t>
  </si>
  <si>
    <t>ICICI Bank Ltd.</t>
  </si>
  <si>
    <t>Indusind Bank Ltd.</t>
  </si>
  <si>
    <t>ING Vysya Bank Ltd.</t>
  </si>
  <si>
    <t>Jammu &amp; Kashmir Bank Ltd.</t>
  </si>
  <si>
    <t>Karnataka Bank Ltd.</t>
  </si>
  <si>
    <t>Kotak Mahindra Bank Ltd.</t>
  </si>
  <si>
    <t>RBL Bank Ltd.</t>
  </si>
  <si>
    <t>South Indian Bank Ltd.</t>
  </si>
  <si>
    <t>Yes Bank Ltd.</t>
  </si>
  <si>
    <t xml:space="preserve">Sub-Total -Private Sector Banks </t>
  </si>
  <si>
    <t>Bicholim Urban Co-op. Bank Ltd.</t>
  </si>
  <si>
    <t>Citizen Co-op. Bank Ltd.</t>
  </si>
  <si>
    <t>Goa State Co-op. Bank Ltd.</t>
  </si>
  <si>
    <t>Goa Urban Co-op. Bank Ltd.</t>
  </si>
  <si>
    <t>Kokan Mercantile Co-op. Bank Ltd.</t>
  </si>
  <si>
    <t>Madgaon Urban Co-op. Bank Ltd.</t>
  </si>
  <si>
    <t>Mapusa Urban Co-op. Bank Ltd.</t>
  </si>
  <si>
    <t>NKGSB Co-op. Bank Ltd.</t>
  </si>
  <si>
    <t>PMC Bank Ltd.</t>
  </si>
  <si>
    <t>Saraswat Co-op. Bank Ltd.</t>
  </si>
  <si>
    <t>Shamrao Vithal Co-op. Bank Ltd.</t>
  </si>
  <si>
    <t>TJSB Sahakari Bank Ltd.</t>
  </si>
  <si>
    <t>Apna Sahakari Bank Ltd.</t>
  </si>
  <si>
    <t>Women Co-op. Bank Ltd.</t>
  </si>
  <si>
    <t xml:space="preserve">Sub-Total Co-op. Bank </t>
  </si>
  <si>
    <t>All banks-Total</t>
  </si>
  <si>
    <t>Agri Term Loan</t>
  </si>
  <si>
    <t>Agency</t>
  </si>
  <si>
    <t>Agri -Term Loan</t>
  </si>
  <si>
    <t>NFS/ MSE</t>
  </si>
  <si>
    <t>Commercial Banks</t>
  </si>
  <si>
    <t>Regional Rural Banks</t>
  </si>
  <si>
    <t>Cooperative Banks (ST and LT)</t>
  </si>
  <si>
    <t>Total Agri</t>
  </si>
  <si>
    <t>GOA STATE</t>
  </si>
  <si>
    <t>-</t>
  </si>
  <si>
    <t>(Rs. Cr.)</t>
  </si>
  <si>
    <t>NORTH GOA DISTRICT</t>
  </si>
  <si>
    <t>SOUTH GOA DISTRICT</t>
  </si>
  <si>
    <t>GOA STATE- ANNUAL CREDIT PLAN 2015-16</t>
  </si>
  <si>
    <t xml:space="preserve">Sub-Total Public Sector Banks  </t>
  </si>
  <si>
    <t xml:space="preserve">                                                                                                                                                                                                         ( Amount in thousands)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</si>
</sst>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1" xfId="46" applyFont="1" applyFill="1" applyBorder="1" applyAlignment="1">
      <alignment shrinkToFit="1"/>
      <protection/>
    </xf>
    <xf numFmtId="0" fontId="2" fillId="34" borderId="11" xfId="0" applyFont="1" applyFill="1" applyBorder="1" applyAlignment="1">
      <alignment/>
    </xf>
    <xf numFmtId="0" fontId="3" fillId="0" borderId="11" xfId="46" applyFont="1" applyFill="1" applyBorder="1" applyAlignment="1">
      <alignment horizontal="left" vertical="center" shrinkToFit="1"/>
      <protection/>
    </xf>
    <xf numFmtId="0" fontId="3" fillId="0" borderId="11" xfId="46" applyFont="1" applyFill="1" applyBorder="1">
      <alignment/>
      <protection/>
    </xf>
    <xf numFmtId="0" fontId="3" fillId="0" borderId="11" xfId="46" applyFont="1" applyFill="1" applyBorder="1" applyAlignment="1">
      <alignment vertical="center" shrinkToFit="1"/>
      <protection/>
    </xf>
    <xf numFmtId="0" fontId="2" fillId="35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6" borderId="12" xfId="56" applyFont="1" applyFill="1" applyBorder="1">
      <alignment/>
      <protection/>
    </xf>
    <xf numFmtId="0" fontId="6" fillId="0" borderId="12" xfId="46" applyFont="1" applyFill="1" applyBorder="1" applyAlignment="1">
      <alignment shrinkToFit="1"/>
      <protection/>
    </xf>
    <xf numFmtId="1" fontId="43" fillId="0" borderId="11" xfId="0" applyNumberFormat="1" applyFont="1" applyBorder="1" applyAlignment="1">
      <alignment/>
    </xf>
    <xf numFmtId="0" fontId="2" fillId="36" borderId="13" xfId="56" applyFont="1" applyFill="1" applyBorder="1">
      <alignment/>
      <protection/>
    </xf>
    <xf numFmtId="0" fontId="2" fillId="36" borderId="12" xfId="57" applyFont="1" applyFill="1" applyBorder="1">
      <alignment/>
      <protection/>
    </xf>
    <xf numFmtId="1" fontId="7" fillId="37" borderId="11" xfId="0" applyNumberFormat="1" applyFont="1" applyFill="1" applyBorder="1" applyAlignment="1">
      <alignment/>
    </xf>
    <xf numFmtId="1" fontId="6" fillId="37" borderId="11" xfId="0" applyNumberFormat="1" applyFont="1" applyFill="1" applyBorder="1" applyAlignment="1">
      <alignment shrinkToFit="1"/>
    </xf>
    <xf numFmtId="0" fontId="2" fillId="36" borderId="12" xfId="46" applyFont="1" applyFill="1" applyBorder="1" applyAlignment="1">
      <alignment shrinkToFit="1"/>
      <protection/>
    </xf>
    <xf numFmtId="1" fontId="6" fillId="37" borderId="14" xfId="0" applyNumberFormat="1" applyFont="1" applyFill="1" applyBorder="1" applyAlignment="1">
      <alignment/>
    </xf>
    <xf numFmtId="0" fontId="2" fillId="0" borderId="12" xfId="46" applyFont="1" applyFill="1" applyBorder="1" applyAlignment="1">
      <alignment shrinkToFit="1"/>
      <protection/>
    </xf>
    <xf numFmtId="1" fontId="6" fillId="37" borderId="11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2" fillId="34" borderId="12" xfId="56" applyNumberFormat="1" applyFont="1" applyFill="1" applyBorder="1" applyAlignment="1">
      <alignment wrapText="1"/>
      <protection/>
    </xf>
    <xf numFmtId="0" fontId="2" fillId="34" borderId="12" xfId="56" applyFont="1" applyFill="1" applyBorder="1" applyAlignment="1">
      <alignment wrapText="1"/>
      <protection/>
    </xf>
    <xf numFmtId="0" fontId="2" fillId="0" borderId="12" xfId="46" applyFont="1" applyFill="1" applyBorder="1" applyAlignment="1">
      <alignment horizontal="left" vertical="center" shrinkToFit="1"/>
      <protection/>
    </xf>
    <xf numFmtId="1" fontId="6" fillId="38" borderId="11" xfId="0" applyNumberFormat="1" applyFont="1" applyFill="1" applyBorder="1" applyAlignment="1">
      <alignment horizontal="right" vertical="center" shrinkToFit="1"/>
    </xf>
    <xf numFmtId="0" fontId="45" fillId="0" borderId="0" xfId="0" applyFont="1" applyAlignment="1">
      <alignment/>
    </xf>
    <xf numFmtId="0" fontId="2" fillId="0" borderId="12" xfId="46" applyFont="1" applyFill="1" applyBorder="1">
      <alignment/>
      <protection/>
    </xf>
    <xf numFmtId="0" fontId="2" fillId="0" borderId="12" xfId="46" applyFont="1" applyFill="1" applyBorder="1" applyAlignment="1">
      <alignment vertical="center" shrinkToFit="1"/>
      <protection/>
    </xf>
    <xf numFmtId="0" fontId="2" fillId="36" borderId="12" xfId="56" applyFont="1" applyFill="1" applyBorder="1" applyAlignment="1">
      <alignment wrapText="1"/>
      <protection/>
    </xf>
    <xf numFmtId="1" fontId="6" fillId="38" borderId="11" xfId="0" applyNumberFormat="1" applyFont="1" applyFill="1" applyBorder="1" applyAlignment="1">
      <alignment vertical="center" shrinkToFit="1"/>
    </xf>
    <xf numFmtId="164" fontId="2" fillId="34" borderId="12" xfId="56" applyNumberFormat="1" applyFont="1" applyFill="1" applyBorder="1">
      <alignment/>
      <protection/>
    </xf>
    <xf numFmtId="0" fontId="2" fillId="34" borderId="12" xfId="56" applyFont="1" applyFill="1" applyBorder="1">
      <alignment/>
      <protection/>
    </xf>
    <xf numFmtId="0" fontId="2" fillId="39" borderId="12" xfId="56" applyFont="1" applyFill="1" applyBorder="1">
      <alignment/>
      <protection/>
    </xf>
    <xf numFmtId="164" fontId="2" fillId="39" borderId="12" xfId="56" applyNumberFormat="1" applyFont="1" applyFill="1" applyBorder="1">
      <alignment/>
      <protection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7" fillId="0" borderId="15" xfId="0" applyFont="1" applyBorder="1" applyAlignment="1">
      <alignment horizontal="left" vertical="top" wrapText="1"/>
    </xf>
    <xf numFmtId="2" fontId="47" fillId="0" borderId="15" xfId="0" applyNumberFormat="1" applyFont="1" applyBorder="1" applyAlignment="1">
      <alignment horizontal="right" wrapText="1"/>
    </xf>
    <xf numFmtId="0" fontId="46" fillId="35" borderId="15" xfId="0" applyFont="1" applyFill="1" applyBorder="1" applyAlignment="1">
      <alignment horizontal="left" vertical="top" wrapText="1"/>
    </xf>
    <xf numFmtId="2" fontId="46" fillId="35" borderId="15" xfId="0" applyNumberFormat="1" applyFont="1" applyFill="1" applyBorder="1" applyAlignment="1">
      <alignment horizontal="right" wrapText="1"/>
    </xf>
    <xf numFmtId="2" fontId="47" fillId="0" borderId="15" xfId="0" applyNumberFormat="1" applyFont="1" applyBorder="1" applyAlignment="1">
      <alignment horizontal="right" vertical="top" wrapText="1"/>
    </xf>
    <xf numFmtId="2" fontId="46" fillId="35" borderId="15" xfId="0" applyNumberFormat="1" applyFont="1" applyFill="1" applyBorder="1" applyAlignment="1">
      <alignment horizontal="right" vertical="top" wrapText="1"/>
    </xf>
    <xf numFmtId="2" fontId="47" fillId="0" borderId="15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left" wrapText="1"/>
    </xf>
    <xf numFmtId="2" fontId="47" fillId="0" borderId="15" xfId="0" applyNumberFormat="1" applyFont="1" applyBorder="1" applyAlignment="1">
      <alignment horizontal="center" wrapText="1"/>
    </xf>
    <xf numFmtId="0" fontId="5" fillId="36" borderId="12" xfId="56" applyFont="1" applyFill="1" applyBorder="1" applyAlignment="1">
      <alignment horizontal="center"/>
      <protection/>
    </xf>
    <xf numFmtId="0" fontId="2" fillId="34" borderId="16" xfId="56" applyFont="1" applyFill="1" applyBorder="1" applyAlignment="1">
      <alignment horizontal="center" wrapText="1"/>
      <protection/>
    </xf>
    <xf numFmtId="0" fontId="2" fillId="34" borderId="13" xfId="56" applyFont="1" applyFill="1" applyBorder="1" applyAlignment="1">
      <alignment horizontal="center" wrapText="1"/>
      <protection/>
    </xf>
    <xf numFmtId="0" fontId="6" fillId="40" borderId="16" xfId="46" applyFont="1" applyFill="1" applyBorder="1" applyAlignment="1">
      <alignment horizontal="center" shrinkToFit="1"/>
      <protection/>
    </xf>
    <xf numFmtId="0" fontId="6" fillId="40" borderId="13" xfId="46" applyFont="1" applyFill="1" applyBorder="1" applyAlignment="1">
      <alignment horizontal="center" shrinkToFit="1"/>
      <protection/>
    </xf>
    <xf numFmtId="0" fontId="46" fillId="16" borderId="15" xfId="0" applyFont="1" applyFill="1" applyBorder="1" applyAlignment="1">
      <alignment horizontal="center" vertical="top" wrapText="1"/>
    </xf>
    <xf numFmtId="0" fontId="4" fillId="41" borderId="12" xfId="56" applyFont="1" applyFill="1" applyBorder="1" applyAlignment="1">
      <alignment horizontal="center"/>
      <protection/>
    </xf>
    <xf numFmtId="0" fontId="50" fillId="19" borderId="11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 3" xfId="57"/>
    <cellStyle name="Normal 6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PageLayoutView="0" workbookViewId="0" topLeftCell="A1">
      <selection activeCell="A31" sqref="A31:B31"/>
    </sheetView>
  </sheetViews>
  <sheetFormatPr defaultColWidth="11.57421875" defaultRowHeight="12.75"/>
  <cols>
    <col min="1" max="1" width="6.8515625" style="0" customWidth="1"/>
    <col min="2" max="2" width="31.8515625" style="0" customWidth="1"/>
    <col min="3" max="3" width="12.8515625" style="0" customWidth="1"/>
    <col min="4" max="4" width="15.57421875" style="0" customWidth="1"/>
    <col min="5" max="5" width="15.28125" style="0" customWidth="1"/>
    <col min="6" max="6" width="13.00390625" style="0" customWidth="1"/>
    <col min="7" max="7" width="14.00390625" style="0" customWidth="1"/>
    <col min="8" max="8" width="13.421875" style="0" bestFit="1" customWidth="1"/>
  </cols>
  <sheetData>
    <row r="2" spans="1:8" ht="15.75">
      <c r="A2" s="53" t="s">
        <v>67</v>
      </c>
      <c r="B2" s="53"/>
      <c r="C2" s="53"/>
      <c r="D2" s="53"/>
      <c r="E2" s="53"/>
      <c r="F2" s="53"/>
      <c r="G2" s="53"/>
      <c r="H2" s="53"/>
    </row>
    <row r="3" spans="7:8" ht="12.75">
      <c r="G3" s="9" t="s">
        <v>68</v>
      </c>
      <c r="H3" s="9"/>
    </row>
    <row r="4" spans="1:8" ht="12.75">
      <c r="A4" s="8" t="s">
        <v>0</v>
      </c>
      <c r="B4" s="8" t="s">
        <v>1</v>
      </c>
      <c r="C4" s="8" t="s">
        <v>2</v>
      </c>
      <c r="D4" s="8" t="s">
        <v>127</v>
      </c>
      <c r="E4" s="8" t="s">
        <v>3</v>
      </c>
      <c r="F4" s="8" t="s">
        <v>4</v>
      </c>
      <c r="G4" s="8" t="s">
        <v>5</v>
      </c>
      <c r="H4" s="8" t="s">
        <v>6</v>
      </c>
    </row>
    <row r="5" spans="1:8" ht="15">
      <c r="A5" s="2">
        <v>1</v>
      </c>
      <c r="B5" s="3" t="s">
        <v>7</v>
      </c>
      <c r="C5" s="2">
        <v>648983</v>
      </c>
      <c r="D5" s="2">
        <v>160580</v>
      </c>
      <c r="E5" s="2">
        <f aca="true" t="shared" si="0" ref="E5:E46">C5+D5</f>
        <v>809563</v>
      </c>
      <c r="F5" s="2">
        <v>1119264</v>
      </c>
      <c r="G5" s="2">
        <v>2041142</v>
      </c>
      <c r="H5" s="2">
        <f aca="true" t="shared" si="1" ref="H5:H46">E5+F5+G5</f>
        <v>3969969</v>
      </c>
    </row>
    <row r="6" spans="1:8" ht="15">
      <c r="A6" s="2">
        <v>2</v>
      </c>
      <c r="B6" s="3" t="s">
        <v>8</v>
      </c>
      <c r="C6" s="2">
        <v>0</v>
      </c>
      <c r="D6" s="2">
        <v>0</v>
      </c>
      <c r="E6" s="2">
        <f t="shared" si="0"/>
        <v>0</v>
      </c>
      <c r="F6" s="2">
        <v>1606</v>
      </c>
      <c r="G6" s="2">
        <v>50963</v>
      </c>
      <c r="H6" s="2">
        <f t="shared" si="1"/>
        <v>52569</v>
      </c>
    </row>
    <row r="7" spans="1:8" ht="15">
      <c r="A7" s="2">
        <v>3</v>
      </c>
      <c r="B7" s="3" t="s">
        <v>9</v>
      </c>
      <c r="C7" s="2">
        <v>0</v>
      </c>
      <c r="D7" s="2">
        <v>0</v>
      </c>
      <c r="E7" s="2">
        <f t="shared" si="0"/>
        <v>0</v>
      </c>
      <c r="F7" s="2">
        <v>7960</v>
      </c>
      <c r="G7" s="2">
        <v>71414</v>
      </c>
      <c r="H7" s="2">
        <f t="shared" si="1"/>
        <v>79374</v>
      </c>
    </row>
    <row r="8" spans="1:8" ht="15">
      <c r="A8" s="2">
        <v>4</v>
      </c>
      <c r="B8" s="3" t="s">
        <v>10</v>
      </c>
      <c r="C8" s="2">
        <v>0</v>
      </c>
      <c r="D8" s="2">
        <v>0</v>
      </c>
      <c r="E8" s="2">
        <f t="shared" si="0"/>
        <v>0</v>
      </c>
      <c r="F8" s="2">
        <v>3684</v>
      </c>
      <c r="G8" s="2">
        <v>135458</v>
      </c>
      <c r="H8" s="2">
        <f t="shared" si="1"/>
        <v>139142</v>
      </c>
    </row>
    <row r="9" spans="1:8" ht="15">
      <c r="A9" s="2">
        <v>5</v>
      </c>
      <c r="B9" s="3" t="s">
        <v>11</v>
      </c>
      <c r="C9" s="2">
        <v>118</v>
      </c>
      <c r="D9" s="2">
        <v>0</v>
      </c>
      <c r="E9" s="2">
        <f t="shared" si="0"/>
        <v>118</v>
      </c>
      <c r="F9" s="2">
        <v>59</v>
      </c>
      <c r="G9" s="2">
        <v>514</v>
      </c>
      <c r="H9" s="2">
        <f t="shared" si="1"/>
        <v>691</v>
      </c>
    </row>
    <row r="10" spans="1:8" ht="15">
      <c r="A10" s="2">
        <v>6</v>
      </c>
      <c r="B10" s="3" t="s">
        <v>12</v>
      </c>
      <c r="C10" s="2">
        <v>720</v>
      </c>
      <c r="D10" s="2">
        <v>19611</v>
      </c>
      <c r="E10" s="2">
        <f t="shared" si="0"/>
        <v>20331</v>
      </c>
      <c r="F10" s="2">
        <v>13607</v>
      </c>
      <c r="G10" s="2">
        <v>34208</v>
      </c>
      <c r="H10" s="2">
        <f t="shared" si="1"/>
        <v>68146</v>
      </c>
    </row>
    <row r="11" spans="1:8" ht="15">
      <c r="A11" s="2">
        <v>7</v>
      </c>
      <c r="B11" s="3" t="s">
        <v>13</v>
      </c>
      <c r="C11" s="2">
        <v>0</v>
      </c>
      <c r="D11" s="2">
        <v>0</v>
      </c>
      <c r="E11" s="2">
        <f t="shared" si="0"/>
        <v>0</v>
      </c>
      <c r="F11" s="2">
        <v>91475</v>
      </c>
      <c r="G11" s="2">
        <v>145843</v>
      </c>
      <c r="H11" s="2">
        <f t="shared" si="1"/>
        <v>237318</v>
      </c>
    </row>
    <row r="12" spans="1:8" ht="15">
      <c r="A12" s="2">
        <v>8</v>
      </c>
      <c r="B12" s="3" t="s">
        <v>14</v>
      </c>
      <c r="C12" s="2">
        <v>24548</v>
      </c>
      <c r="D12" s="2">
        <v>46554</v>
      </c>
      <c r="E12" s="2">
        <f t="shared" si="0"/>
        <v>71102</v>
      </c>
      <c r="F12" s="2">
        <v>89810</v>
      </c>
      <c r="G12" s="2">
        <v>630398</v>
      </c>
      <c r="H12" s="2">
        <f t="shared" si="1"/>
        <v>791310</v>
      </c>
    </row>
    <row r="13" spans="1:8" ht="15">
      <c r="A13" s="2">
        <v>9</v>
      </c>
      <c r="B13" s="3" t="s">
        <v>15</v>
      </c>
      <c r="C13" s="2">
        <v>155978</v>
      </c>
      <c r="D13" s="2">
        <v>274103</v>
      </c>
      <c r="E13" s="2">
        <f t="shared" si="0"/>
        <v>430081</v>
      </c>
      <c r="F13" s="2">
        <v>419340</v>
      </c>
      <c r="G13" s="2">
        <v>1690471</v>
      </c>
      <c r="H13" s="2">
        <f t="shared" si="1"/>
        <v>2539892</v>
      </c>
    </row>
    <row r="14" spans="1:8" ht="15">
      <c r="A14" s="2">
        <v>10</v>
      </c>
      <c r="B14" s="3" t="s">
        <v>16</v>
      </c>
      <c r="C14" s="2">
        <v>38944</v>
      </c>
      <c r="D14" s="2">
        <v>24574</v>
      </c>
      <c r="E14" s="2">
        <f t="shared" si="0"/>
        <v>63518</v>
      </c>
      <c r="F14" s="2">
        <v>35959</v>
      </c>
      <c r="G14" s="2">
        <v>384533</v>
      </c>
      <c r="H14" s="2">
        <f t="shared" si="1"/>
        <v>484010</v>
      </c>
    </row>
    <row r="15" spans="1:8" ht="15">
      <c r="A15" s="2">
        <v>11</v>
      </c>
      <c r="B15" s="3" t="s">
        <v>17</v>
      </c>
      <c r="C15" s="2">
        <v>389049</v>
      </c>
      <c r="D15" s="2">
        <v>175276</v>
      </c>
      <c r="E15" s="2">
        <f t="shared" si="0"/>
        <v>564325</v>
      </c>
      <c r="F15" s="2">
        <v>225611</v>
      </c>
      <c r="G15" s="2">
        <v>902592</v>
      </c>
      <c r="H15" s="2">
        <f t="shared" si="1"/>
        <v>1692528</v>
      </c>
    </row>
    <row r="16" spans="1:8" ht="15">
      <c r="A16" s="2">
        <v>12</v>
      </c>
      <c r="B16" s="3" t="s">
        <v>18</v>
      </c>
      <c r="C16" s="2">
        <v>240423</v>
      </c>
      <c r="D16" s="2">
        <v>259970</v>
      </c>
      <c r="E16" s="2">
        <f t="shared" si="0"/>
        <v>500393</v>
      </c>
      <c r="F16" s="2">
        <v>245612</v>
      </c>
      <c r="G16" s="2">
        <v>223295</v>
      </c>
      <c r="H16" s="2">
        <f t="shared" si="1"/>
        <v>969300</v>
      </c>
    </row>
    <row r="17" spans="1:8" ht="15">
      <c r="A17" s="2">
        <v>13</v>
      </c>
      <c r="B17" s="3" t="s">
        <v>19</v>
      </c>
      <c r="C17" s="2">
        <v>33504</v>
      </c>
      <c r="D17" s="2">
        <v>64758</v>
      </c>
      <c r="E17" s="2">
        <f t="shared" si="0"/>
        <v>98262</v>
      </c>
      <c r="F17" s="2">
        <v>109859</v>
      </c>
      <c r="G17" s="2">
        <v>1110887</v>
      </c>
      <c r="H17" s="2">
        <f t="shared" si="1"/>
        <v>1319008</v>
      </c>
    </row>
    <row r="18" spans="1:8" ht="15">
      <c r="A18" s="2">
        <v>14</v>
      </c>
      <c r="B18" s="3" t="s">
        <v>20</v>
      </c>
      <c r="C18" s="2">
        <v>1129</v>
      </c>
      <c r="D18" s="2">
        <v>12262</v>
      </c>
      <c r="E18" s="2">
        <f t="shared" si="0"/>
        <v>13391</v>
      </c>
      <c r="F18" s="2">
        <v>40122</v>
      </c>
      <c r="G18" s="2">
        <v>354078</v>
      </c>
      <c r="H18" s="2">
        <f t="shared" si="1"/>
        <v>407591</v>
      </c>
    </row>
    <row r="19" spans="1:8" ht="15">
      <c r="A19" s="2">
        <v>15</v>
      </c>
      <c r="B19" s="3" t="s">
        <v>21</v>
      </c>
      <c r="C19" s="2">
        <v>0</v>
      </c>
      <c r="D19" s="2">
        <v>2760</v>
      </c>
      <c r="E19" s="2">
        <f t="shared" si="0"/>
        <v>2760</v>
      </c>
      <c r="F19" s="2">
        <v>22559</v>
      </c>
      <c r="G19" s="2">
        <v>207245</v>
      </c>
      <c r="H19" s="2">
        <f t="shared" si="1"/>
        <v>232564</v>
      </c>
    </row>
    <row r="20" spans="1:8" ht="15">
      <c r="A20" s="2">
        <v>16</v>
      </c>
      <c r="B20" s="3" t="s">
        <v>22</v>
      </c>
      <c r="C20" s="2">
        <v>43486</v>
      </c>
      <c r="D20" s="2">
        <v>42338</v>
      </c>
      <c r="E20" s="2">
        <f t="shared" si="0"/>
        <v>85824</v>
      </c>
      <c r="F20" s="2">
        <v>150906</v>
      </c>
      <c r="G20" s="2">
        <v>508433</v>
      </c>
      <c r="H20" s="2">
        <f t="shared" si="1"/>
        <v>745163</v>
      </c>
    </row>
    <row r="21" spans="1:8" ht="15">
      <c r="A21" s="2">
        <v>17</v>
      </c>
      <c r="B21" s="3" t="s">
        <v>23</v>
      </c>
      <c r="C21" s="2">
        <v>0</v>
      </c>
      <c r="D21" s="2">
        <v>0</v>
      </c>
      <c r="E21" s="2">
        <f t="shared" si="0"/>
        <v>0</v>
      </c>
      <c r="F21" s="2">
        <v>156816</v>
      </c>
      <c r="G21" s="2">
        <v>47793</v>
      </c>
      <c r="H21" s="2">
        <f t="shared" si="1"/>
        <v>204609</v>
      </c>
    </row>
    <row r="22" spans="1:8" ht="15">
      <c r="A22" s="2">
        <v>18</v>
      </c>
      <c r="B22" s="3" t="s">
        <v>24</v>
      </c>
      <c r="C22" s="2">
        <v>0</v>
      </c>
      <c r="D22" s="2">
        <v>0</v>
      </c>
      <c r="E22" s="2">
        <f t="shared" si="0"/>
        <v>0</v>
      </c>
      <c r="F22" s="2">
        <v>3670</v>
      </c>
      <c r="G22" s="2">
        <v>31429</v>
      </c>
      <c r="H22" s="2">
        <f t="shared" si="1"/>
        <v>35099</v>
      </c>
    </row>
    <row r="23" spans="1:8" ht="15">
      <c r="A23" s="2">
        <v>19</v>
      </c>
      <c r="B23" s="3" t="s">
        <v>25</v>
      </c>
      <c r="C23" s="2">
        <v>0</v>
      </c>
      <c r="D23" s="2">
        <v>0</v>
      </c>
      <c r="E23" s="2">
        <f t="shared" si="0"/>
        <v>0</v>
      </c>
      <c r="F23" s="2">
        <v>193513</v>
      </c>
      <c r="G23" s="2">
        <v>426614</v>
      </c>
      <c r="H23" s="2">
        <f t="shared" si="1"/>
        <v>620127</v>
      </c>
    </row>
    <row r="24" spans="1:8" ht="15">
      <c r="A24" s="2">
        <v>20</v>
      </c>
      <c r="B24" s="3" t="s">
        <v>26</v>
      </c>
      <c r="C24" s="2">
        <v>44027</v>
      </c>
      <c r="D24" s="2">
        <v>328836</v>
      </c>
      <c r="E24" s="2">
        <f t="shared" si="0"/>
        <v>372863</v>
      </c>
      <c r="F24" s="2">
        <v>340730</v>
      </c>
      <c r="G24" s="2">
        <v>719499</v>
      </c>
      <c r="H24" s="2">
        <f t="shared" si="1"/>
        <v>1433092</v>
      </c>
    </row>
    <row r="25" spans="1:8" ht="15">
      <c r="A25" s="2">
        <v>21</v>
      </c>
      <c r="B25" s="3" t="s">
        <v>27</v>
      </c>
      <c r="C25" s="2">
        <v>0</v>
      </c>
      <c r="D25" s="2">
        <v>8802</v>
      </c>
      <c r="E25" s="2">
        <f t="shared" si="0"/>
        <v>8802</v>
      </c>
      <c r="F25" s="2">
        <v>7970</v>
      </c>
      <c r="G25" s="2">
        <v>173640</v>
      </c>
      <c r="H25" s="2">
        <f t="shared" si="1"/>
        <v>190412</v>
      </c>
    </row>
    <row r="26" spans="1:8" ht="15">
      <c r="A26" s="2">
        <v>22</v>
      </c>
      <c r="B26" s="3" t="s">
        <v>28</v>
      </c>
      <c r="C26" s="2">
        <v>1162</v>
      </c>
      <c r="D26" s="2">
        <v>16214</v>
      </c>
      <c r="E26" s="2">
        <f t="shared" si="0"/>
        <v>17376</v>
      </c>
      <c r="F26" s="2">
        <v>9341</v>
      </c>
      <c r="G26" s="2">
        <v>222336</v>
      </c>
      <c r="H26" s="2">
        <f t="shared" si="1"/>
        <v>249053</v>
      </c>
    </row>
    <row r="27" spans="1:8" ht="15">
      <c r="A27" s="2">
        <v>23</v>
      </c>
      <c r="B27" s="3" t="s">
        <v>29</v>
      </c>
      <c r="C27" s="2">
        <v>0</v>
      </c>
      <c r="D27" s="2">
        <v>0</v>
      </c>
      <c r="E27" s="2">
        <f t="shared" si="0"/>
        <v>0</v>
      </c>
      <c r="F27" s="2">
        <v>2404</v>
      </c>
      <c r="G27" s="2">
        <v>58713</v>
      </c>
      <c r="H27" s="2">
        <f t="shared" si="1"/>
        <v>61117</v>
      </c>
    </row>
    <row r="28" spans="1:8" ht="15">
      <c r="A28" s="2">
        <v>24</v>
      </c>
      <c r="B28" s="3" t="s">
        <v>30</v>
      </c>
      <c r="C28" s="2">
        <v>5000</v>
      </c>
      <c r="D28" s="2">
        <v>13422</v>
      </c>
      <c r="E28" s="2">
        <f t="shared" si="0"/>
        <v>18422</v>
      </c>
      <c r="F28" s="2">
        <v>8287</v>
      </c>
      <c r="G28" s="2">
        <v>95317</v>
      </c>
      <c r="H28" s="2">
        <f t="shared" si="1"/>
        <v>122026</v>
      </c>
    </row>
    <row r="29" spans="1:8" ht="15">
      <c r="A29" s="2">
        <v>25</v>
      </c>
      <c r="B29" s="3" t="s">
        <v>31</v>
      </c>
      <c r="C29" s="2">
        <v>0</v>
      </c>
      <c r="D29" s="2">
        <v>0</v>
      </c>
      <c r="E29" s="2">
        <f t="shared" si="0"/>
        <v>0</v>
      </c>
      <c r="F29" s="2">
        <v>0</v>
      </c>
      <c r="G29" s="2">
        <v>5000</v>
      </c>
      <c r="H29" s="2">
        <f t="shared" si="1"/>
        <v>5000</v>
      </c>
    </row>
    <row r="30" spans="1:8" ht="15">
      <c r="A30" s="2">
        <v>26</v>
      </c>
      <c r="B30" s="3" t="s">
        <v>32</v>
      </c>
      <c r="C30" s="2">
        <v>0</v>
      </c>
      <c r="D30" s="2">
        <v>0</v>
      </c>
      <c r="E30" s="2">
        <f t="shared" si="0"/>
        <v>0</v>
      </c>
      <c r="F30" s="2">
        <v>22260</v>
      </c>
      <c r="G30" s="2">
        <v>189195</v>
      </c>
      <c r="H30" s="2">
        <f t="shared" si="1"/>
        <v>211455</v>
      </c>
    </row>
    <row r="31" spans="1:8" ht="12.75">
      <c r="A31" s="55" t="s">
        <v>33</v>
      </c>
      <c r="B31" s="56"/>
      <c r="C31" s="4">
        <f>SUM(C5:C30)</f>
        <v>1627071</v>
      </c>
      <c r="D31" s="4">
        <f>SUM(D5:D30)</f>
        <v>1450060</v>
      </c>
      <c r="E31" s="4">
        <f t="shared" si="0"/>
        <v>3077131</v>
      </c>
      <c r="F31" s="4">
        <f>SUM(F5:F30)</f>
        <v>3322424</v>
      </c>
      <c r="G31" s="4">
        <f>SUM(G5:G30)</f>
        <v>10461010</v>
      </c>
      <c r="H31" s="4">
        <f t="shared" si="1"/>
        <v>16860565</v>
      </c>
    </row>
    <row r="32" spans="1:8" ht="15">
      <c r="A32" s="2">
        <v>27</v>
      </c>
      <c r="B32" s="3" t="s">
        <v>34</v>
      </c>
      <c r="C32" s="2">
        <v>0</v>
      </c>
      <c r="D32" s="2">
        <v>0</v>
      </c>
      <c r="E32" s="2">
        <f t="shared" si="0"/>
        <v>0</v>
      </c>
      <c r="F32" s="2">
        <v>485</v>
      </c>
      <c r="G32" s="2">
        <v>13659</v>
      </c>
      <c r="H32" s="2">
        <f t="shared" si="1"/>
        <v>14144</v>
      </c>
    </row>
    <row r="33" spans="1:8" ht="15">
      <c r="A33" s="2">
        <v>28</v>
      </c>
      <c r="B33" s="3" t="s">
        <v>35</v>
      </c>
      <c r="C33" s="2">
        <v>928</v>
      </c>
      <c r="D33" s="2">
        <v>0</v>
      </c>
      <c r="E33" s="2">
        <f t="shared" si="0"/>
        <v>928</v>
      </c>
      <c r="F33" s="2">
        <v>10683</v>
      </c>
      <c r="G33" s="2">
        <v>70496</v>
      </c>
      <c r="H33" s="2">
        <f t="shared" si="1"/>
        <v>82107</v>
      </c>
    </row>
    <row r="34" spans="1:8" ht="15">
      <c r="A34" s="2">
        <v>29</v>
      </c>
      <c r="B34" s="5" t="s">
        <v>36</v>
      </c>
      <c r="C34" s="2">
        <v>0</v>
      </c>
      <c r="D34" s="2">
        <v>0</v>
      </c>
      <c r="E34" s="2">
        <f t="shared" si="0"/>
        <v>0</v>
      </c>
      <c r="F34" s="2">
        <v>242</v>
      </c>
      <c r="G34" s="2">
        <v>6072</v>
      </c>
      <c r="H34" s="2">
        <f t="shared" si="1"/>
        <v>6314</v>
      </c>
    </row>
    <row r="35" spans="1:8" ht="15">
      <c r="A35" s="2">
        <v>30</v>
      </c>
      <c r="B35" s="3" t="s">
        <v>37</v>
      </c>
      <c r="C35" s="2">
        <v>0</v>
      </c>
      <c r="D35" s="2">
        <v>0</v>
      </c>
      <c r="E35" s="2">
        <f t="shared" si="0"/>
        <v>0</v>
      </c>
      <c r="F35" s="2">
        <v>606</v>
      </c>
      <c r="G35" s="2">
        <v>4553</v>
      </c>
      <c r="H35" s="2">
        <f t="shared" si="1"/>
        <v>5159</v>
      </c>
    </row>
    <row r="36" spans="1:8" ht="15">
      <c r="A36" s="2">
        <v>31</v>
      </c>
      <c r="B36" s="3" t="s">
        <v>38</v>
      </c>
      <c r="C36" s="2">
        <v>0</v>
      </c>
      <c r="D36" s="2">
        <v>3533</v>
      </c>
      <c r="E36" s="2">
        <f t="shared" si="0"/>
        <v>3533</v>
      </c>
      <c r="F36" s="2">
        <v>5095</v>
      </c>
      <c r="G36" s="2">
        <v>27114</v>
      </c>
      <c r="H36" s="2">
        <f t="shared" si="1"/>
        <v>35742</v>
      </c>
    </row>
    <row r="37" spans="1:8" ht="15">
      <c r="A37" s="2">
        <v>32</v>
      </c>
      <c r="B37" s="3" t="s">
        <v>39</v>
      </c>
      <c r="C37" s="2">
        <v>91092</v>
      </c>
      <c r="D37" s="2">
        <v>10899</v>
      </c>
      <c r="E37" s="2">
        <f t="shared" si="0"/>
        <v>101991</v>
      </c>
      <c r="F37" s="2">
        <v>14749</v>
      </c>
      <c r="G37" s="2">
        <v>119343</v>
      </c>
      <c r="H37" s="2">
        <f t="shared" si="1"/>
        <v>236083</v>
      </c>
    </row>
    <row r="38" spans="1:8" ht="15">
      <c r="A38" s="2">
        <v>33</v>
      </c>
      <c r="B38" s="3" t="s">
        <v>40</v>
      </c>
      <c r="C38" s="2">
        <v>10007</v>
      </c>
      <c r="D38" s="2">
        <v>3566</v>
      </c>
      <c r="E38" s="2">
        <f t="shared" si="0"/>
        <v>13573</v>
      </c>
      <c r="F38" s="2">
        <v>13071</v>
      </c>
      <c r="G38" s="2">
        <v>33704</v>
      </c>
      <c r="H38" s="2">
        <f t="shared" si="1"/>
        <v>60348</v>
      </c>
    </row>
    <row r="39" spans="1:8" ht="15">
      <c r="A39" s="2">
        <v>34</v>
      </c>
      <c r="B39" s="3" t="s">
        <v>41</v>
      </c>
      <c r="C39" s="2">
        <v>0</v>
      </c>
      <c r="D39" s="2">
        <v>0</v>
      </c>
      <c r="E39" s="2">
        <f t="shared" si="0"/>
        <v>0</v>
      </c>
      <c r="F39" s="2">
        <v>242</v>
      </c>
      <c r="G39" s="2">
        <v>3624</v>
      </c>
      <c r="H39" s="2">
        <f t="shared" si="1"/>
        <v>3866</v>
      </c>
    </row>
    <row r="40" spans="1:8" ht="15">
      <c r="A40" s="2">
        <v>35</v>
      </c>
      <c r="B40" s="3" t="s">
        <v>42</v>
      </c>
      <c r="C40" s="2">
        <v>0</v>
      </c>
      <c r="D40" s="2">
        <v>0</v>
      </c>
      <c r="E40" s="2">
        <f t="shared" si="0"/>
        <v>0</v>
      </c>
      <c r="F40" s="2">
        <v>0</v>
      </c>
      <c r="G40" s="2">
        <v>323875</v>
      </c>
      <c r="H40" s="2">
        <f t="shared" si="1"/>
        <v>323875</v>
      </c>
    </row>
    <row r="41" spans="1:8" ht="15">
      <c r="A41" s="2">
        <v>36</v>
      </c>
      <c r="B41" s="3" t="s">
        <v>43</v>
      </c>
      <c r="C41" s="2">
        <v>0</v>
      </c>
      <c r="D41" s="2">
        <v>0</v>
      </c>
      <c r="E41" s="2">
        <f t="shared" si="0"/>
        <v>0</v>
      </c>
      <c r="F41" s="2">
        <v>11048</v>
      </c>
      <c r="G41" s="2">
        <v>74603</v>
      </c>
      <c r="H41" s="2">
        <f t="shared" si="1"/>
        <v>85651</v>
      </c>
    </row>
    <row r="42" spans="1:8" ht="15">
      <c r="A42" s="2">
        <v>37</v>
      </c>
      <c r="B42" s="6" t="s">
        <v>44</v>
      </c>
      <c r="C42" s="2">
        <v>0</v>
      </c>
      <c r="D42" s="2">
        <v>0</v>
      </c>
      <c r="E42" s="2">
        <f t="shared" si="0"/>
        <v>0</v>
      </c>
      <c r="F42" s="2">
        <v>0</v>
      </c>
      <c r="G42" s="2">
        <v>108622</v>
      </c>
      <c r="H42" s="2">
        <f t="shared" si="1"/>
        <v>108622</v>
      </c>
    </row>
    <row r="43" spans="1:8" ht="15">
      <c r="A43" s="2">
        <v>38</v>
      </c>
      <c r="B43" s="3" t="s">
        <v>45</v>
      </c>
      <c r="C43" s="2">
        <v>0</v>
      </c>
      <c r="D43" s="2">
        <v>0</v>
      </c>
      <c r="E43" s="2">
        <f t="shared" si="0"/>
        <v>0</v>
      </c>
      <c r="F43" s="2">
        <v>0</v>
      </c>
      <c r="G43" s="2">
        <v>117515</v>
      </c>
      <c r="H43" s="2">
        <f t="shared" si="1"/>
        <v>117515</v>
      </c>
    </row>
    <row r="44" spans="1:8" ht="15">
      <c r="A44" s="2">
        <v>39</v>
      </c>
      <c r="B44" s="3" t="s">
        <v>46</v>
      </c>
      <c r="C44" s="2">
        <v>0</v>
      </c>
      <c r="D44" s="2">
        <v>0</v>
      </c>
      <c r="E44" s="2">
        <f t="shared" si="0"/>
        <v>0</v>
      </c>
      <c r="F44" s="2">
        <v>7009</v>
      </c>
      <c r="G44" s="2">
        <v>51836</v>
      </c>
      <c r="H44" s="2">
        <f t="shared" si="1"/>
        <v>58845</v>
      </c>
    </row>
    <row r="45" spans="1:8" ht="15">
      <c r="A45" s="2">
        <v>40</v>
      </c>
      <c r="B45" s="3" t="s">
        <v>47</v>
      </c>
      <c r="C45" s="2">
        <v>0</v>
      </c>
      <c r="D45" s="2">
        <v>0</v>
      </c>
      <c r="E45" s="2">
        <f t="shared" si="0"/>
        <v>0</v>
      </c>
      <c r="F45" s="2">
        <v>985</v>
      </c>
      <c r="G45" s="2">
        <v>26485</v>
      </c>
      <c r="H45" s="2">
        <f t="shared" si="1"/>
        <v>27470</v>
      </c>
    </row>
    <row r="46" spans="1:8" ht="15">
      <c r="A46" s="2">
        <v>41</v>
      </c>
      <c r="B46" s="3" t="s">
        <v>48</v>
      </c>
      <c r="C46" s="2">
        <v>0</v>
      </c>
      <c r="D46" s="2">
        <v>0</v>
      </c>
      <c r="E46" s="2">
        <f t="shared" si="0"/>
        <v>0</v>
      </c>
      <c r="F46" s="2">
        <v>243</v>
      </c>
      <c r="G46" s="2">
        <v>11382</v>
      </c>
      <c r="H46" s="2">
        <f t="shared" si="1"/>
        <v>11625</v>
      </c>
    </row>
    <row r="47" spans="1:8" ht="12.75">
      <c r="A47" s="55" t="s">
        <v>49</v>
      </c>
      <c r="B47" s="56"/>
      <c r="C47" s="4">
        <f aca="true" t="shared" si="2" ref="C47:H47">SUM(C32:C46)</f>
        <v>102027</v>
      </c>
      <c r="D47" s="4">
        <f t="shared" si="2"/>
        <v>17998</v>
      </c>
      <c r="E47" s="4">
        <f t="shared" si="2"/>
        <v>120025</v>
      </c>
      <c r="F47" s="4">
        <f t="shared" si="2"/>
        <v>64458</v>
      </c>
      <c r="G47" s="4">
        <f t="shared" si="2"/>
        <v>992883</v>
      </c>
      <c r="H47" s="4">
        <f t="shared" si="2"/>
        <v>1177366</v>
      </c>
    </row>
    <row r="48" spans="1:8" ht="15">
      <c r="A48" s="2">
        <v>42</v>
      </c>
      <c r="B48" s="3" t="s">
        <v>50</v>
      </c>
      <c r="C48" s="2">
        <v>0</v>
      </c>
      <c r="D48" s="2">
        <v>0</v>
      </c>
      <c r="E48" s="2">
        <f aca="true" t="shared" si="3" ref="E48:E61">C48+D48</f>
        <v>0</v>
      </c>
      <c r="F48" s="2">
        <v>31498</v>
      </c>
      <c r="G48" s="2">
        <v>630846</v>
      </c>
      <c r="H48" s="2">
        <f aca="true" t="shared" si="4" ref="H48:H61">E48+F48+G48</f>
        <v>662344</v>
      </c>
    </row>
    <row r="49" spans="1:8" ht="15">
      <c r="A49" s="2">
        <v>43</v>
      </c>
      <c r="B49" s="3" t="s">
        <v>51</v>
      </c>
      <c r="C49" s="2">
        <v>0</v>
      </c>
      <c r="D49" s="2">
        <v>0</v>
      </c>
      <c r="E49" s="2">
        <f t="shared" si="3"/>
        <v>0</v>
      </c>
      <c r="F49" s="2">
        <v>768</v>
      </c>
      <c r="G49" s="2">
        <v>110442</v>
      </c>
      <c r="H49" s="2">
        <f t="shared" si="4"/>
        <v>111210</v>
      </c>
    </row>
    <row r="50" spans="1:8" ht="15">
      <c r="A50" s="2">
        <v>44</v>
      </c>
      <c r="B50" s="3" t="s">
        <v>52</v>
      </c>
      <c r="C50" s="2">
        <v>477589</v>
      </c>
      <c r="D50" s="2">
        <v>573049</v>
      </c>
      <c r="E50" s="2">
        <f t="shared" si="3"/>
        <v>1050638</v>
      </c>
      <c r="F50" s="2">
        <v>115520</v>
      </c>
      <c r="G50" s="2">
        <v>1270528</v>
      </c>
      <c r="H50" s="2">
        <f t="shared" si="4"/>
        <v>2436686</v>
      </c>
    </row>
    <row r="51" spans="1:8" ht="15">
      <c r="A51" s="2">
        <v>45</v>
      </c>
      <c r="B51" s="3" t="s">
        <v>53</v>
      </c>
      <c r="C51" s="2">
        <v>0</v>
      </c>
      <c r="D51" s="2">
        <v>0</v>
      </c>
      <c r="E51" s="2">
        <f t="shared" si="3"/>
        <v>0</v>
      </c>
      <c r="F51" s="2">
        <v>110248</v>
      </c>
      <c r="G51" s="2">
        <v>760598</v>
      </c>
      <c r="H51" s="2">
        <f t="shared" si="4"/>
        <v>870846</v>
      </c>
    </row>
    <row r="52" spans="1:8" ht="15">
      <c r="A52" s="2">
        <v>46</v>
      </c>
      <c r="B52" s="7" t="s">
        <v>54</v>
      </c>
      <c r="C52" s="2">
        <v>0</v>
      </c>
      <c r="D52" s="2">
        <v>0</v>
      </c>
      <c r="E52" s="2">
        <f t="shared" si="3"/>
        <v>0</v>
      </c>
      <c r="F52" s="2">
        <v>121</v>
      </c>
      <c r="G52" s="2">
        <v>3036</v>
      </c>
      <c r="H52" s="2">
        <f t="shared" si="4"/>
        <v>3157</v>
      </c>
    </row>
    <row r="53" spans="1:8" ht="15">
      <c r="A53" s="2">
        <v>47</v>
      </c>
      <c r="B53" s="3" t="s">
        <v>55</v>
      </c>
      <c r="C53" s="2">
        <v>5000</v>
      </c>
      <c r="D53" s="2">
        <v>2000</v>
      </c>
      <c r="E53" s="2">
        <f t="shared" si="3"/>
        <v>7000</v>
      </c>
      <c r="F53" s="2">
        <v>8000</v>
      </c>
      <c r="G53" s="2">
        <v>224000</v>
      </c>
      <c r="H53" s="2">
        <f t="shared" si="4"/>
        <v>239000</v>
      </c>
    </row>
    <row r="54" spans="1:8" ht="15">
      <c r="A54" s="2">
        <v>48</v>
      </c>
      <c r="B54" s="3" t="s">
        <v>56</v>
      </c>
      <c r="C54" s="2">
        <v>22000</v>
      </c>
      <c r="D54" s="2">
        <v>12142</v>
      </c>
      <c r="E54" s="2">
        <f t="shared" si="3"/>
        <v>34142</v>
      </c>
      <c r="F54" s="2">
        <v>9496</v>
      </c>
      <c r="G54" s="2">
        <v>1174920</v>
      </c>
      <c r="H54" s="2">
        <f t="shared" si="4"/>
        <v>1218558</v>
      </c>
    </row>
    <row r="55" spans="1:8" ht="15">
      <c r="A55" s="2">
        <v>49</v>
      </c>
      <c r="B55" s="7" t="s">
        <v>57</v>
      </c>
      <c r="C55" s="2">
        <v>0</v>
      </c>
      <c r="D55" s="2">
        <v>0</v>
      </c>
      <c r="E55" s="2">
        <f t="shared" si="3"/>
        <v>0</v>
      </c>
      <c r="F55" s="2">
        <v>121</v>
      </c>
      <c r="G55" s="2">
        <v>6072</v>
      </c>
      <c r="H55" s="2">
        <f t="shared" si="4"/>
        <v>6193</v>
      </c>
    </row>
    <row r="56" spans="1:8" ht="15">
      <c r="A56" s="2">
        <v>50</v>
      </c>
      <c r="B56" s="7" t="s">
        <v>58</v>
      </c>
      <c r="C56" s="2">
        <v>0</v>
      </c>
      <c r="D56" s="2">
        <v>0</v>
      </c>
      <c r="E56" s="2">
        <f t="shared" si="3"/>
        <v>0</v>
      </c>
      <c r="F56" s="2">
        <v>121</v>
      </c>
      <c r="G56" s="2">
        <v>7590</v>
      </c>
      <c r="H56" s="2">
        <f t="shared" si="4"/>
        <v>7711</v>
      </c>
    </row>
    <row r="57" spans="1:8" ht="15">
      <c r="A57" s="2">
        <v>51</v>
      </c>
      <c r="B57" s="3" t="s">
        <v>59</v>
      </c>
      <c r="C57" s="2">
        <v>0</v>
      </c>
      <c r="D57" s="2">
        <v>0</v>
      </c>
      <c r="E57" s="2">
        <f t="shared" si="3"/>
        <v>0</v>
      </c>
      <c r="F57" s="2">
        <v>606</v>
      </c>
      <c r="G57" s="2">
        <v>12757</v>
      </c>
      <c r="H57" s="2">
        <f t="shared" si="4"/>
        <v>13363</v>
      </c>
    </row>
    <row r="58" spans="1:8" ht="15">
      <c r="A58" s="2">
        <v>52</v>
      </c>
      <c r="B58" s="3" t="s">
        <v>60</v>
      </c>
      <c r="C58" s="2">
        <v>0</v>
      </c>
      <c r="D58" s="2">
        <v>0</v>
      </c>
      <c r="E58" s="2">
        <f t="shared" si="3"/>
        <v>0</v>
      </c>
      <c r="F58" s="2">
        <v>121</v>
      </c>
      <c r="G58" s="2">
        <v>3036</v>
      </c>
      <c r="H58" s="2">
        <f t="shared" si="4"/>
        <v>3157</v>
      </c>
    </row>
    <row r="59" spans="1:8" ht="15">
      <c r="A59" s="2">
        <v>53</v>
      </c>
      <c r="B59" s="3" t="s">
        <v>61</v>
      </c>
      <c r="C59" s="2">
        <v>0</v>
      </c>
      <c r="D59" s="2">
        <v>0</v>
      </c>
      <c r="E59" s="2">
        <f t="shared" si="3"/>
        <v>0</v>
      </c>
      <c r="F59" s="2">
        <v>0</v>
      </c>
      <c r="G59" s="2">
        <v>3794</v>
      </c>
      <c r="H59" s="2">
        <f>E59+F59+G59</f>
        <v>3794</v>
      </c>
    </row>
    <row r="60" spans="1:8" ht="15">
      <c r="A60" s="2">
        <v>54</v>
      </c>
      <c r="B60" s="3" t="s">
        <v>62</v>
      </c>
      <c r="C60" s="2">
        <v>0</v>
      </c>
      <c r="D60" s="2">
        <v>0</v>
      </c>
      <c r="E60" s="2">
        <f t="shared" si="3"/>
        <v>0</v>
      </c>
      <c r="F60" s="2">
        <v>0</v>
      </c>
      <c r="G60" s="2">
        <v>500</v>
      </c>
      <c r="H60" s="2">
        <f t="shared" si="4"/>
        <v>500</v>
      </c>
    </row>
    <row r="61" spans="1:8" ht="15">
      <c r="A61" s="2">
        <v>55</v>
      </c>
      <c r="B61" s="3" t="s">
        <v>63</v>
      </c>
      <c r="C61" s="2">
        <v>0</v>
      </c>
      <c r="D61" s="2">
        <v>0</v>
      </c>
      <c r="E61" s="2">
        <f t="shared" si="3"/>
        <v>0</v>
      </c>
      <c r="F61" s="2">
        <v>121</v>
      </c>
      <c r="G61" s="2">
        <v>4342</v>
      </c>
      <c r="H61" s="2">
        <f t="shared" si="4"/>
        <v>4463</v>
      </c>
    </row>
    <row r="62" spans="1:8" ht="12.75">
      <c r="A62" s="55" t="s">
        <v>64</v>
      </c>
      <c r="B62" s="56"/>
      <c r="C62" s="4">
        <f aca="true" t="shared" si="5" ref="C62:H62">SUM(C48:C61)</f>
        <v>504589</v>
      </c>
      <c r="D62" s="4">
        <f t="shared" si="5"/>
        <v>587191</v>
      </c>
      <c r="E62" s="4">
        <f t="shared" si="5"/>
        <v>1091780</v>
      </c>
      <c r="F62" s="4">
        <f t="shared" si="5"/>
        <v>276741</v>
      </c>
      <c r="G62" s="4">
        <f t="shared" si="5"/>
        <v>4212461</v>
      </c>
      <c r="H62" s="4">
        <f t="shared" si="5"/>
        <v>5580982</v>
      </c>
    </row>
    <row r="63" spans="1:8" ht="12.75">
      <c r="A63" s="57" t="s">
        <v>65</v>
      </c>
      <c r="B63" s="58"/>
      <c r="C63" s="1">
        <f aca="true" t="shared" si="6" ref="C63:H63">C31+C47+C62</f>
        <v>2233687</v>
      </c>
      <c r="D63" s="1">
        <f t="shared" si="6"/>
        <v>2055249</v>
      </c>
      <c r="E63" s="1">
        <f t="shared" si="6"/>
        <v>4288936</v>
      </c>
      <c r="F63" s="1">
        <f t="shared" si="6"/>
        <v>3663623</v>
      </c>
      <c r="G63" s="1">
        <f t="shared" si="6"/>
        <v>15666354</v>
      </c>
      <c r="H63" s="1">
        <f t="shared" si="6"/>
        <v>23618913</v>
      </c>
    </row>
  </sheetData>
  <sheetProtection selectLockedCells="1" selectUnlockedCells="1"/>
  <mergeCells count="5">
    <mergeCell ref="A2:H2"/>
    <mergeCell ref="A31:B31"/>
    <mergeCell ref="A47:B47"/>
    <mergeCell ref="A62:B62"/>
    <mergeCell ref="A63:B6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0" r:id="rId1"/>
  <headerFooter alignWithMargins="0">
    <oddHeader>&amp;C&amp;12&amp;A</oddHeader>
    <oddFooter>&amp;C&amp;12Page &amp;P</oddFooter>
  </headerFooter>
  <rowBreaks count="2" manualBreakCount="2">
    <brk id="47" max="7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57421875" style="0" customWidth="1"/>
    <col min="2" max="2" width="29.57421875" style="0" customWidth="1"/>
    <col min="3" max="3" width="13.28125" style="0" customWidth="1"/>
    <col min="4" max="4" width="16.140625" style="0" customWidth="1"/>
    <col min="5" max="5" width="14.8515625" style="0" customWidth="1"/>
    <col min="6" max="6" width="12.7109375" style="0" customWidth="1"/>
    <col min="7" max="7" width="12.8515625" style="0" customWidth="1"/>
    <col min="8" max="8" width="13.28125" style="0" customWidth="1"/>
  </cols>
  <sheetData>
    <row r="2" spans="1:8" ht="15.75">
      <c r="A2" s="53" t="s">
        <v>66</v>
      </c>
      <c r="B2" s="53"/>
      <c r="C2" s="53"/>
      <c r="D2" s="53"/>
      <c r="E2" s="53"/>
      <c r="F2" s="53"/>
      <c r="G2" s="53"/>
      <c r="H2" s="53"/>
    </row>
    <row r="3" spans="1:8" ht="12.75">
      <c r="A3" s="47" t="s">
        <v>142</v>
      </c>
      <c r="B3" s="47"/>
      <c r="C3" s="47"/>
      <c r="D3" s="47"/>
      <c r="E3" s="47"/>
      <c r="F3" s="47"/>
      <c r="G3" s="47"/>
      <c r="H3" s="47"/>
    </row>
    <row r="4" spans="1:8" ht="12.75">
      <c r="A4" s="8" t="s">
        <v>0</v>
      </c>
      <c r="B4" s="8" t="s">
        <v>1</v>
      </c>
      <c r="C4" s="8" t="s">
        <v>2</v>
      </c>
      <c r="D4" s="8" t="s">
        <v>127</v>
      </c>
      <c r="E4" s="8" t="s">
        <v>3</v>
      </c>
      <c r="F4" s="8" t="s">
        <v>4</v>
      </c>
      <c r="G4" s="8" t="s">
        <v>5</v>
      </c>
      <c r="H4" s="8" t="s">
        <v>6</v>
      </c>
    </row>
    <row r="5" spans="1:8" ht="15">
      <c r="A5" s="10">
        <v>1</v>
      </c>
      <c r="B5" s="11" t="s">
        <v>69</v>
      </c>
      <c r="C5" s="12">
        <v>424471</v>
      </c>
      <c r="D5" s="12">
        <f>SUM(E5-C5)</f>
        <v>360176</v>
      </c>
      <c r="E5" s="13">
        <v>784647</v>
      </c>
      <c r="F5" s="10">
        <v>536280</v>
      </c>
      <c r="G5" s="10">
        <v>2468316</v>
      </c>
      <c r="H5" s="14">
        <f>E5+F5+G5</f>
        <v>3789243</v>
      </c>
    </row>
    <row r="6" spans="1:8" ht="15">
      <c r="A6" s="10">
        <v>2</v>
      </c>
      <c r="B6" s="11" t="s">
        <v>70</v>
      </c>
      <c r="C6" s="15">
        <v>20700</v>
      </c>
      <c r="D6" s="12">
        <f aca="true" t="shared" si="0" ref="D6:D62">SUM(E6-C6)</f>
        <v>10051</v>
      </c>
      <c r="E6" s="13">
        <v>30751</v>
      </c>
      <c r="F6" s="10">
        <v>569</v>
      </c>
      <c r="G6" s="10">
        <v>133077</v>
      </c>
      <c r="H6" s="14">
        <f aca="true" t="shared" si="1" ref="H6:H62">E6+F6+G6</f>
        <v>164397</v>
      </c>
    </row>
    <row r="7" spans="1:8" ht="15">
      <c r="A7" s="10">
        <v>3</v>
      </c>
      <c r="B7" s="11" t="s">
        <v>71</v>
      </c>
      <c r="C7" s="16">
        <v>0</v>
      </c>
      <c r="D7" s="12">
        <f t="shared" si="0"/>
        <v>0</v>
      </c>
      <c r="E7" s="13">
        <v>0</v>
      </c>
      <c r="F7" s="10">
        <v>0</v>
      </c>
      <c r="G7" s="10">
        <v>0</v>
      </c>
      <c r="H7" s="14">
        <f t="shared" si="1"/>
        <v>0</v>
      </c>
    </row>
    <row r="8" spans="1:8" ht="15">
      <c r="A8" s="10">
        <v>4</v>
      </c>
      <c r="B8" s="11" t="s">
        <v>72</v>
      </c>
      <c r="C8" s="16">
        <v>0</v>
      </c>
      <c r="D8" s="12">
        <f t="shared" si="0"/>
        <v>0</v>
      </c>
      <c r="E8" s="13">
        <v>0</v>
      </c>
      <c r="F8" s="10">
        <v>500</v>
      </c>
      <c r="G8" s="10">
        <v>1000</v>
      </c>
      <c r="H8" s="14">
        <f t="shared" si="1"/>
        <v>1500</v>
      </c>
    </row>
    <row r="9" spans="1:8" ht="15">
      <c r="A9" s="10">
        <v>5</v>
      </c>
      <c r="B9" s="17" t="s">
        <v>73</v>
      </c>
      <c r="C9" s="18">
        <v>0</v>
      </c>
      <c r="D9" s="12">
        <f t="shared" si="0"/>
        <v>0</v>
      </c>
      <c r="E9" s="13">
        <v>0</v>
      </c>
      <c r="F9" s="10">
        <v>0</v>
      </c>
      <c r="G9" s="10">
        <v>5500</v>
      </c>
      <c r="H9" s="14">
        <v>5500</v>
      </c>
    </row>
    <row r="10" spans="1:8" ht="15">
      <c r="A10" s="10">
        <v>6</v>
      </c>
      <c r="B10" s="19" t="s">
        <v>74</v>
      </c>
      <c r="C10" s="20">
        <v>0</v>
      </c>
      <c r="D10" s="12">
        <f t="shared" si="0"/>
        <v>0</v>
      </c>
      <c r="E10" s="13">
        <v>0</v>
      </c>
      <c r="F10" s="10">
        <v>11058</v>
      </c>
      <c r="G10" s="10">
        <v>44196</v>
      </c>
      <c r="H10" s="14">
        <f t="shared" si="1"/>
        <v>55254</v>
      </c>
    </row>
    <row r="11" spans="1:8" ht="15">
      <c r="A11" s="10">
        <v>7</v>
      </c>
      <c r="B11" s="19" t="s">
        <v>75</v>
      </c>
      <c r="C11" s="16">
        <v>0</v>
      </c>
      <c r="D11" s="12">
        <v>0</v>
      </c>
      <c r="E11" s="13">
        <v>0</v>
      </c>
      <c r="F11" s="10">
        <v>8922</v>
      </c>
      <c r="G11" s="10">
        <v>45702</v>
      </c>
      <c r="H11" s="14">
        <f t="shared" si="1"/>
        <v>54624</v>
      </c>
    </row>
    <row r="12" spans="1:8" ht="15">
      <c r="A12" s="10">
        <v>8</v>
      </c>
      <c r="B12" s="19" t="s">
        <v>76</v>
      </c>
      <c r="C12" s="21">
        <v>112197</v>
      </c>
      <c r="D12" s="12">
        <f>SUM(E12-C12)</f>
        <v>201575</v>
      </c>
      <c r="E12" s="13">
        <v>313772</v>
      </c>
      <c r="F12" s="10">
        <v>75382</v>
      </c>
      <c r="G12" s="10">
        <v>457378</v>
      </c>
      <c r="H12" s="14">
        <f t="shared" si="1"/>
        <v>846532</v>
      </c>
    </row>
    <row r="13" spans="1:8" ht="15">
      <c r="A13" s="10">
        <v>9</v>
      </c>
      <c r="B13" s="19" t="s">
        <v>77</v>
      </c>
      <c r="C13" s="16">
        <v>116149</v>
      </c>
      <c r="D13" s="12">
        <f aca="true" t="shared" si="2" ref="D13:D30">SUM(E13-C13)</f>
        <v>290901</v>
      </c>
      <c r="E13" s="13">
        <v>407050</v>
      </c>
      <c r="F13" s="10">
        <v>343408</v>
      </c>
      <c r="G13" s="10">
        <v>1565815</v>
      </c>
      <c r="H13" s="14">
        <f t="shared" si="1"/>
        <v>2316273</v>
      </c>
    </row>
    <row r="14" spans="1:8" ht="15">
      <c r="A14" s="10">
        <v>10</v>
      </c>
      <c r="B14" s="19" t="s">
        <v>78</v>
      </c>
      <c r="C14" s="16">
        <v>78027</v>
      </c>
      <c r="D14" s="12">
        <f t="shared" si="2"/>
        <v>63016</v>
      </c>
      <c r="E14" s="13">
        <v>141043</v>
      </c>
      <c r="F14" s="10">
        <v>55518</v>
      </c>
      <c r="G14" s="10">
        <v>529745</v>
      </c>
      <c r="H14" s="14">
        <f t="shared" si="1"/>
        <v>726306</v>
      </c>
    </row>
    <row r="15" spans="1:8" ht="15">
      <c r="A15" s="10">
        <v>11</v>
      </c>
      <c r="B15" s="19" t="s">
        <v>79</v>
      </c>
      <c r="C15" s="16">
        <v>244992</v>
      </c>
      <c r="D15" s="12">
        <f t="shared" si="2"/>
        <v>352588</v>
      </c>
      <c r="E15" s="13">
        <v>597580</v>
      </c>
      <c r="F15" s="10">
        <v>114932</v>
      </c>
      <c r="G15" s="10">
        <v>813650</v>
      </c>
      <c r="H15" s="14">
        <f t="shared" si="1"/>
        <v>1526162</v>
      </c>
    </row>
    <row r="16" spans="1:8" ht="15">
      <c r="A16" s="10">
        <v>12</v>
      </c>
      <c r="B16" s="19" t="s">
        <v>80</v>
      </c>
      <c r="C16" s="16">
        <v>140148</v>
      </c>
      <c r="D16" s="12">
        <f t="shared" si="2"/>
        <v>204121</v>
      </c>
      <c r="E16" s="13">
        <v>344269</v>
      </c>
      <c r="F16" s="10">
        <v>104331</v>
      </c>
      <c r="G16" s="10">
        <v>721034</v>
      </c>
      <c r="H16" s="14">
        <f t="shared" si="1"/>
        <v>1169634</v>
      </c>
    </row>
    <row r="17" spans="1:8" ht="15">
      <c r="A17" s="10">
        <v>13</v>
      </c>
      <c r="B17" s="19" t="s">
        <v>81</v>
      </c>
      <c r="C17" s="16">
        <v>243199</v>
      </c>
      <c r="D17" s="12">
        <f t="shared" si="2"/>
        <v>359671</v>
      </c>
      <c r="E17" s="13">
        <v>602870</v>
      </c>
      <c r="F17" s="10">
        <v>239633</v>
      </c>
      <c r="G17" s="10">
        <v>1727567</v>
      </c>
      <c r="H17" s="14">
        <f t="shared" si="1"/>
        <v>2570070</v>
      </c>
    </row>
    <row r="18" spans="1:8" ht="15">
      <c r="A18" s="10">
        <v>14</v>
      </c>
      <c r="B18" s="19" t="s">
        <v>82</v>
      </c>
      <c r="C18" s="16">
        <v>46548</v>
      </c>
      <c r="D18" s="12">
        <f t="shared" si="2"/>
        <v>54340</v>
      </c>
      <c r="E18" s="13">
        <v>100888</v>
      </c>
      <c r="F18" s="10">
        <v>33315</v>
      </c>
      <c r="G18" s="10">
        <v>290774</v>
      </c>
      <c r="H18" s="14">
        <f t="shared" si="1"/>
        <v>424977</v>
      </c>
    </row>
    <row r="19" spans="1:8" ht="15">
      <c r="A19" s="10">
        <v>15</v>
      </c>
      <c r="B19" s="19" t="s">
        <v>83</v>
      </c>
      <c r="C19" s="16">
        <v>20719</v>
      </c>
      <c r="D19" s="12">
        <f t="shared" si="2"/>
        <v>25404</v>
      </c>
      <c r="E19" s="13">
        <v>46123</v>
      </c>
      <c r="F19" s="10">
        <v>24701</v>
      </c>
      <c r="G19" s="10">
        <v>177889</v>
      </c>
      <c r="H19" s="14">
        <f t="shared" si="1"/>
        <v>248713</v>
      </c>
    </row>
    <row r="20" spans="1:8" ht="15">
      <c r="A20" s="10">
        <v>16</v>
      </c>
      <c r="B20" s="19" t="s">
        <v>84</v>
      </c>
      <c r="C20" s="16">
        <v>94086</v>
      </c>
      <c r="D20" s="12">
        <f t="shared" si="2"/>
        <v>56040</v>
      </c>
      <c r="E20" s="13">
        <v>150126</v>
      </c>
      <c r="F20" s="10">
        <v>45320</v>
      </c>
      <c r="G20" s="10">
        <v>245830</v>
      </c>
      <c r="H20" s="14">
        <f t="shared" si="1"/>
        <v>441276</v>
      </c>
    </row>
    <row r="21" spans="1:8" ht="15">
      <c r="A21" s="10">
        <v>17</v>
      </c>
      <c r="B21" s="19" t="s">
        <v>85</v>
      </c>
      <c r="C21" s="16">
        <v>0</v>
      </c>
      <c r="D21" s="12">
        <f t="shared" si="2"/>
        <v>0</v>
      </c>
      <c r="E21" s="13">
        <v>0</v>
      </c>
      <c r="F21" s="10">
        <v>10087</v>
      </c>
      <c r="G21" s="10">
        <v>82259</v>
      </c>
      <c r="H21" s="14">
        <f t="shared" si="1"/>
        <v>92346</v>
      </c>
    </row>
    <row r="22" spans="1:8" ht="15">
      <c r="A22" s="10">
        <v>18</v>
      </c>
      <c r="B22" s="19" t="s">
        <v>86</v>
      </c>
      <c r="C22" s="16">
        <v>0</v>
      </c>
      <c r="D22" s="12">
        <f t="shared" si="2"/>
        <v>0</v>
      </c>
      <c r="E22" s="13">
        <v>0</v>
      </c>
      <c r="F22" s="10">
        <v>0</v>
      </c>
      <c r="G22" s="10">
        <v>0</v>
      </c>
      <c r="H22" s="14">
        <f t="shared" si="1"/>
        <v>0</v>
      </c>
    </row>
    <row r="23" spans="1:8" ht="15">
      <c r="A23" s="10">
        <v>19</v>
      </c>
      <c r="B23" s="19" t="s">
        <v>87</v>
      </c>
      <c r="C23" s="16">
        <v>0</v>
      </c>
      <c r="D23" s="12">
        <v>5003</v>
      </c>
      <c r="E23" s="13">
        <v>5003</v>
      </c>
      <c r="F23" s="10">
        <v>10382</v>
      </c>
      <c r="G23" s="10">
        <v>112110</v>
      </c>
      <c r="H23" s="14">
        <f t="shared" si="1"/>
        <v>127495</v>
      </c>
    </row>
    <row r="24" spans="1:8" ht="15">
      <c r="A24" s="10">
        <v>20</v>
      </c>
      <c r="B24" s="19" t="s">
        <v>88</v>
      </c>
      <c r="C24" s="16">
        <v>42438</v>
      </c>
      <c r="D24" s="12">
        <f t="shared" si="2"/>
        <v>125411</v>
      </c>
      <c r="E24" s="13">
        <v>167849</v>
      </c>
      <c r="F24" s="10">
        <v>69476</v>
      </c>
      <c r="G24" s="10">
        <v>426855</v>
      </c>
      <c r="H24" s="14">
        <f t="shared" si="1"/>
        <v>664180</v>
      </c>
    </row>
    <row r="25" spans="1:8" ht="15">
      <c r="A25" s="10">
        <v>21</v>
      </c>
      <c r="B25" s="19" t="s">
        <v>89</v>
      </c>
      <c r="C25" s="16">
        <v>82160</v>
      </c>
      <c r="D25" s="12">
        <f t="shared" si="2"/>
        <v>0</v>
      </c>
      <c r="E25" s="13">
        <v>82160</v>
      </c>
      <c r="F25" s="10">
        <v>14947</v>
      </c>
      <c r="G25" s="10">
        <v>218709</v>
      </c>
      <c r="H25" s="14">
        <f t="shared" si="1"/>
        <v>315816</v>
      </c>
    </row>
    <row r="26" spans="1:8" ht="15">
      <c r="A26" s="10">
        <v>22</v>
      </c>
      <c r="B26" s="19" t="s">
        <v>90</v>
      </c>
      <c r="C26" s="16">
        <v>2000</v>
      </c>
      <c r="D26" s="12">
        <f t="shared" si="2"/>
        <v>220163</v>
      </c>
      <c r="E26" s="13">
        <v>222163</v>
      </c>
      <c r="F26" s="10">
        <v>369267</v>
      </c>
      <c r="G26" s="10">
        <v>860452</v>
      </c>
      <c r="H26" s="14">
        <f t="shared" si="1"/>
        <v>1451882</v>
      </c>
    </row>
    <row r="27" spans="1:8" ht="15">
      <c r="A27" s="10">
        <v>23</v>
      </c>
      <c r="B27" s="19" t="s">
        <v>91</v>
      </c>
      <c r="C27" s="16">
        <v>0</v>
      </c>
      <c r="D27" s="12">
        <v>3500</v>
      </c>
      <c r="E27" s="13">
        <v>3500</v>
      </c>
      <c r="F27" s="10">
        <v>3478</v>
      </c>
      <c r="G27" s="10">
        <v>25899</v>
      </c>
      <c r="H27" s="14">
        <f t="shared" si="1"/>
        <v>32877</v>
      </c>
    </row>
    <row r="28" spans="1:8" ht="15">
      <c r="A28" s="10">
        <v>24</v>
      </c>
      <c r="B28" s="19" t="s">
        <v>92</v>
      </c>
      <c r="C28" s="16">
        <v>0</v>
      </c>
      <c r="D28" s="12">
        <f t="shared" si="2"/>
        <v>25851</v>
      </c>
      <c r="E28" s="13">
        <v>25851</v>
      </c>
      <c r="F28" s="10">
        <v>12225</v>
      </c>
      <c r="G28" s="10">
        <v>126797</v>
      </c>
      <c r="H28" s="14">
        <f t="shared" si="1"/>
        <v>164873</v>
      </c>
    </row>
    <row r="29" spans="1:8" ht="15">
      <c r="A29" s="10">
        <v>25</v>
      </c>
      <c r="B29" s="19" t="s">
        <v>93</v>
      </c>
      <c r="C29" s="16">
        <v>0</v>
      </c>
      <c r="D29" s="12">
        <f t="shared" si="2"/>
        <v>0</v>
      </c>
      <c r="E29" s="13">
        <v>0</v>
      </c>
      <c r="F29" s="10">
        <v>0</v>
      </c>
      <c r="G29" s="10">
        <v>0</v>
      </c>
      <c r="H29" s="14">
        <f t="shared" si="1"/>
        <v>0</v>
      </c>
    </row>
    <row r="30" spans="1:8" ht="15">
      <c r="A30" s="10">
        <v>26</v>
      </c>
      <c r="B30" s="19" t="s">
        <v>94</v>
      </c>
      <c r="C30" s="16">
        <v>0</v>
      </c>
      <c r="D30" s="12">
        <f t="shared" si="2"/>
        <v>500</v>
      </c>
      <c r="E30" s="13">
        <v>500</v>
      </c>
      <c r="F30" s="10">
        <v>11543</v>
      </c>
      <c r="G30" s="10">
        <v>69432</v>
      </c>
      <c r="H30" s="14">
        <f t="shared" si="1"/>
        <v>81475</v>
      </c>
    </row>
    <row r="31" spans="1:8" ht="12.75">
      <c r="A31" s="48" t="s">
        <v>141</v>
      </c>
      <c r="B31" s="49"/>
      <c r="C31" s="22">
        <f>SUM(C5:C30)</f>
        <v>1667834</v>
      </c>
      <c r="D31" s="22">
        <f>SUM(D5:D30)</f>
        <v>2358311</v>
      </c>
      <c r="E31" s="22">
        <f>SUM(C31+D31)</f>
        <v>4026145</v>
      </c>
      <c r="F31" s="23">
        <f>SUM(F5:F30)</f>
        <v>2095274</v>
      </c>
      <c r="G31" s="23">
        <f>SUM(G5:G30)</f>
        <v>11149986</v>
      </c>
      <c r="H31" s="23">
        <f>SUM(H5:H30)</f>
        <v>17271405</v>
      </c>
    </row>
    <row r="32" spans="1:8" ht="15">
      <c r="A32" s="10">
        <v>27</v>
      </c>
      <c r="B32" s="19" t="s">
        <v>95</v>
      </c>
      <c r="C32" s="16">
        <v>0</v>
      </c>
      <c r="D32" s="12">
        <f t="shared" si="0"/>
        <v>500</v>
      </c>
      <c r="E32" s="10">
        <v>500</v>
      </c>
      <c r="F32" s="10">
        <v>11188</v>
      </c>
      <c r="G32" s="10">
        <v>76739</v>
      </c>
      <c r="H32" s="14">
        <f t="shared" si="1"/>
        <v>88427</v>
      </c>
    </row>
    <row r="33" spans="1:8" ht="15">
      <c r="A33" s="10">
        <v>28</v>
      </c>
      <c r="B33" s="19" t="s">
        <v>96</v>
      </c>
      <c r="C33" s="16">
        <v>0</v>
      </c>
      <c r="D33" s="12">
        <f t="shared" si="0"/>
        <v>0</v>
      </c>
      <c r="E33" s="10">
        <v>0</v>
      </c>
      <c r="F33" s="10">
        <v>1667</v>
      </c>
      <c r="G33" s="10">
        <v>19937</v>
      </c>
      <c r="H33" s="14">
        <f t="shared" si="1"/>
        <v>21604</v>
      </c>
    </row>
    <row r="34" spans="1:8" ht="15">
      <c r="A34" s="10">
        <v>29</v>
      </c>
      <c r="B34" s="24" t="s">
        <v>97</v>
      </c>
      <c r="C34" s="25">
        <v>0</v>
      </c>
      <c r="D34" s="12">
        <f t="shared" si="0"/>
        <v>0</v>
      </c>
      <c r="E34" s="10">
        <v>0</v>
      </c>
      <c r="F34" s="10">
        <v>4311</v>
      </c>
      <c r="G34" s="10">
        <v>50008</v>
      </c>
      <c r="H34" s="14">
        <f t="shared" si="1"/>
        <v>54319</v>
      </c>
    </row>
    <row r="35" spans="1:8" ht="15">
      <c r="A35" s="10">
        <v>30</v>
      </c>
      <c r="B35" s="19" t="s">
        <v>98</v>
      </c>
      <c r="C35" s="16">
        <v>-0.21900000000005093</v>
      </c>
      <c r="D35" s="12">
        <f t="shared" si="0"/>
        <v>0.21900000000005093</v>
      </c>
      <c r="E35" s="10">
        <v>0</v>
      </c>
      <c r="F35" s="10">
        <v>0</v>
      </c>
      <c r="G35" s="10">
        <v>0</v>
      </c>
      <c r="H35" s="14">
        <f t="shared" si="1"/>
        <v>0</v>
      </c>
    </row>
    <row r="36" spans="1:8" ht="15">
      <c r="A36" s="10">
        <v>31</v>
      </c>
      <c r="B36" s="19" t="s">
        <v>99</v>
      </c>
      <c r="C36" s="26"/>
      <c r="D36" s="12">
        <f t="shared" si="0"/>
        <v>3122</v>
      </c>
      <c r="E36" s="10">
        <v>3122</v>
      </c>
      <c r="F36" s="10">
        <v>9565</v>
      </c>
      <c r="G36" s="10">
        <v>37116</v>
      </c>
      <c r="H36" s="14">
        <f t="shared" si="1"/>
        <v>49803</v>
      </c>
    </row>
    <row r="37" spans="1:8" ht="15">
      <c r="A37" s="10">
        <v>32</v>
      </c>
      <c r="B37" s="19" t="s">
        <v>100</v>
      </c>
      <c r="C37" s="16">
        <v>85614.126</v>
      </c>
      <c r="D37" s="12">
        <f t="shared" si="0"/>
        <v>179844.874</v>
      </c>
      <c r="E37" s="10">
        <v>265459</v>
      </c>
      <c r="F37" s="10">
        <v>89517</v>
      </c>
      <c r="G37" s="10">
        <v>731932</v>
      </c>
      <c r="H37" s="14">
        <f t="shared" si="1"/>
        <v>1086908</v>
      </c>
    </row>
    <row r="38" spans="1:8" ht="15">
      <c r="A38" s="10">
        <v>33</v>
      </c>
      <c r="B38" s="19" t="s">
        <v>101</v>
      </c>
      <c r="C38" s="16">
        <v>62027.327999999994</v>
      </c>
      <c r="D38" s="12">
        <f t="shared" si="0"/>
        <v>81576.672</v>
      </c>
      <c r="E38" s="10">
        <v>143604</v>
      </c>
      <c r="F38" s="10">
        <v>123419</v>
      </c>
      <c r="G38" s="10">
        <v>924387</v>
      </c>
      <c r="H38" s="14">
        <f t="shared" si="1"/>
        <v>1191410</v>
      </c>
    </row>
    <row r="39" spans="1:8" ht="15">
      <c r="A39" s="10">
        <v>34</v>
      </c>
      <c r="B39" s="19" t="s">
        <v>102</v>
      </c>
      <c r="C39" s="16">
        <v>3820.16</v>
      </c>
      <c r="D39" s="12">
        <f t="shared" si="0"/>
        <v>30766.84</v>
      </c>
      <c r="E39" s="10">
        <v>34587</v>
      </c>
      <c r="F39" s="10">
        <v>31356</v>
      </c>
      <c r="G39" s="10">
        <v>41369</v>
      </c>
      <c r="H39" s="14">
        <f t="shared" si="1"/>
        <v>107312</v>
      </c>
    </row>
    <row r="40" spans="1:8" ht="15">
      <c r="A40" s="10">
        <v>35</v>
      </c>
      <c r="B40" s="19" t="s">
        <v>103</v>
      </c>
      <c r="C40" s="26"/>
      <c r="D40" s="12">
        <f t="shared" si="0"/>
        <v>0</v>
      </c>
      <c r="E40" s="10">
        <v>0</v>
      </c>
      <c r="F40" s="10">
        <v>2444</v>
      </c>
      <c r="G40" s="10">
        <v>35784</v>
      </c>
      <c r="H40" s="14">
        <f t="shared" si="1"/>
        <v>38228</v>
      </c>
    </row>
    <row r="41" spans="1:8" ht="15">
      <c r="A41" s="10">
        <v>36</v>
      </c>
      <c r="B41" s="19" t="s">
        <v>104</v>
      </c>
      <c r="C41" s="16">
        <v>0</v>
      </c>
      <c r="D41" s="12">
        <f t="shared" si="0"/>
        <v>0</v>
      </c>
      <c r="E41" s="10">
        <v>0</v>
      </c>
      <c r="F41" s="10">
        <v>0</v>
      </c>
      <c r="G41" s="10">
        <v>0</v>
      </c>
      <c r="H41" s="14">
        <v>0</v>
      </c>
    </row>
    <row r="42" spans="1:8" ht="15">
      <c r="A42" s="10">
        <v>37</v>
      </c>
      <c r="B42" s="19" t="s">
        <v>105</v>
      </c>
      <c r="C42" s="16">
        <v>59412</v>
      </c>
      <c r="D42" s="12">
        <f t="shared" si="0"/>
        <v>39892</v>
      </c>
      <c r="E42" s="10">
        <v>99304</v>
      </c>
      <c r="F42" s="10">
        <v>23887</v>
      </c>
      <c r="G42" s="10">
        <v>313801</v>
      </c>
      <c r="H42" s="14">
        <f t="shared" si="1"/>
        <v>436992</v>
      </c>
    </row>
    <row r="43" spans="1:8" ht="15">
      <c r="A43" s="10">
        <v>38</v>
      </c>
      <c r="B43" s="27" t="s">
        <v>44</v>
      </c>
      <c r="C43" s="16">
        <v>0</v>
      </c>
      <c r="D43" s="12">
        <f t="shared" si="0"/>
        <v>0</v>
      </c>
      <c r="E43" s="10">
        <v>0</v>
      </c>
      <c r="F43" s="10">
        <v>0</v>
      </c>
      <c r="G43" s="10">
        <v>0</v>
      </c>
      <c r="H43" s="14">
        <f t="shared" si="1"/>
        <v>0</v>
      </c>
    </row>
    <row r="44" spans="1:8" ht="15">
      <c r="A44" s="10">
        <v>39</v>
      </c>
      <c r="B44" s="19" t="s">
        <v>106</v>
      </c>
      <c r="C44" s="26"/>
      <c r="D44" s="12">
        <f t="shared" si="0"/>
        <v>0</v>
      </c>
      <c r="E44" s="10">
        <v>0</v>
      </c>
      <c r="F44" s="10">
        <v>889</v>
      </c>
      <c r="G44" s="10">
        <v>19937</v>
      </c>
      <c r="H44" s="14">
        <f t="shared" si="1"/>
        <v>20826</v>
      </c>
    </row>
    <row r="45" spans="1:8" ht="15">
      <c r="A45" s="10">
        <v>40</v>
      </c>
      <c r="B45" s="19" t="s">
        <v>107</v>
      </c>
      <c r="C45" s="16">
        <v>41683</v>
      </c>
      <c r="D45" s="12">
        <f t="shared" si="0"/>
        <v>13565</v>
      </c>
      <c r="E45" s="10">
        <v>55248</v>
      </c>
      <c r="F45" s="10">
        <v>6304</v>
      </c>
      <c r="G45" s="10">
        <v>38793</v>
      </c>
      <c r="H45" s="14">
        <f t="shared" si="1"/>
        <v>100345</v>
      </c>
    </row>
    <row r="46" spans="1:8" ht="15">
      <c r="A46" s="10">
        <v>41</v>
      </c>
      <c r="B46" s="19" t="s">
        <v>108</v>
      </c>
      <c r="C46" s="16">
        <v>0</v>
      </c>
      <c r="D46" s="12">
        <f t="shared" si="0"/>
        <v>0</v>
      </c>
      <c r="E46" s="10">
        <v>0</v>
      </c>
      <c r="F46" s="10">
        <v>15966</v>
      </c>
      <c r="G46" s="10">
        <v>60840</v>
      </c>
      <c r="H46" s="14">
        <f t="shared" si="1"/>
        <v>76806</v>
      </c>
    </row>
    <row r="47" spans="1:8" ht="15">
      <c r="A47" s="10">
        <v>42</v>
      </c>
      <c r="B47" s="19" t="s">
        <v>109</v>
      </c>
      <c r="C47" s="16">
        <v>500</v>
      </c>
      <c r="D47" s="12">
        <f t="shared" si="0"/>
        <v>0</v>
      </c>
      <c r="E47" s="10">
        <v>500</v>
      </c>
      <c r="F47" s="10">
        <v>3399</v>
      </c>
      <c r="G47" s="10">
        <v>6036</v>
      </c>
      <c r="H47" s="14">
        <f t="shared" si="1"/>
        <v>9935</v>
      </c>
    </row>
    <row r="48" spans="1:8" ht="12.75">
      <c r="A48" s="48" t="s">
        <v>110</v>
      </c>
      <c r="B48" s="49"/>
      <c r="C48" s="22">
        <f aca="true" t="shared" si="3" ref="C48:H48">SUM(C32:C47)</f>
        <v>253056.395</v>
      </c>
      <c r="D48" s="22">
        <f t="shared" si="3"/>
        <v>349267.60500000004</v>
      </c>
      <c r="E48" s="22">
        <f t="shared" si="3"/>
        <v>602324</v>
      </c>
      <c r="F48" s="22">
        <f t="shared" si="3"/>
        <v>323912</v>
      </c>
      <c r="G48" s="22">
        <f t="shared" si="3"/>
        <v>2356679</v>
      </c>
      <c r="H48" s="22">
        <f t="shared" si="3"/>
        <v>3282915</v>
      </c>
    </row>
    <row r="49" spans="1:8" ht="15">
      <c r="A49" s="10">
        <v>43</v>
      </c>
      <c r="B49" s="19" t="s">
        <v>111</v>
      </c>
      <c r="C49" s="16">
        <v>0</v>
      </c>
      <c r="D49" s="12">
        <f t="shared" si="0"/>
        <v>0</v>
      </c>
      <c r="E49" s="10">
        <v>0</v>
      </c>
      <c r="F49" s="10">
        <v>30355</v>
      </c>
      <c r="G49" s="10">
        <v>569032</v>
      </c>
      <c r="H49" s="14">
        <f t="shared" si="1"/>
        <v>599387</v>
      </c>
    </row>
    <row r="50" spans="1:8" ht="15">
      <c r="A50" s="10">
        <v>44</v>
      </c>
      <c r="B50" s="19" t="s">
        <v>112</v>
      </c>
      <c r="C50" s="16">
        <v>2000</v>
      </c>
      <c r="D50" s="12">
        <f t="shared" si="0"/>
        <v>9000</v>
      </c>
      <c r="E50" s="10">
        <v>11000</v>
      </c>
      <c r="F50" s="10">
        <v>19021</v>
      </c>
      <c r="G50" s="10">
        <v>128285</v>
      </c>
      <c r="H50" s="14">
        <f t="shared" si="1"/>
        <v>158306</v>
      </c>
    </row>
    <row r="51" spans="1:8" ht="15">
      <c r="A51" s="10">
        <v>45</v>
      </c>
      <c r="B51" s="19" t="s">
        <v>113</v>
      </c>
      <c r="C51" s="16">
        <v>344051</v>
      </c>
      <c r="D51" s="12">
        <f t="shared" si="0"/>
        <v>619419</v>
      </c>
      <c r="E51" s="10">
        <v>963470</v>
      </c>
      <c r="F51" s="10">
        <v>189323</v>
      </c>
      <c r="G51" s="10">
        <v>1831674</v>
      </c>
      <c r="H51" s="14">
        <f t="shared" si="1"/>
        <v>2984467</v>
      </c>
    </row>
    <row r="52" spans="1:8" ht="15">
      <c r="A52" s="10">
        <v>46</v>
      </c>
      <c r="B52" s="19" t="s">
        <v>114</v>
      </c>
      <c r="C52" s="16">
        <v>3000</v>
      </c>
      <c r="D52" s="12">
        <f t="shared" si="0"/>
        <v>3500</v>
      </c>
      <c r="E52" s="10">
        <v>6500</v>
      </c>
      <c r="F52" s="10">
        <v>94756</v>
      </c>
      <c r="G52" s="10">
        <v>1173606</v>
      </c>
      <c r="H52" s="14">
        <f t="shared" si="1"/>
        <v>1274862</v>
      </c>
    </row>
    <row r="53" spans="1:8" ht="15">
      <c r="A53" s="10">
        <v>47</v>
      </c>
      <c r="B53" s="28" t="s">
        <v>115</v>
      </c>
      <c r="C53" s="26"/>
      <c r="D53" s="12">
        <f t="shared" si="0"/>
        <v>0</v>
      </c>
      <c r="E53" s="10">
        <v>0</v>
      </c>
      <c r="F53" s="10">
        <v>0</v>
      </c>
      <c r="G53" s="10">
        <v>0</v>
      </c>
      <c r="H53" s="14">
        <f t="shared" si="1"/>
        <v>0</v>
      </c>
    </row>
    <row r="54" spans="1:8" ht="15">
      <c r="A54" s="10">
        <v>48</v>
      </c>
      <c r="B54" s="19" t="s">
        <v>116</v>
      </c>
      <c r="C54" s="16">
        <v>3000</v>
      </c>
      <c r="D54" s="12">
        <f t="shared" si="0"/>
        <v>6000</v>
      </c>
      <c r="E54" s="29">
        <v>9000</v>
      </c>
      <c r="F54" s="29">
        <v>42376</v>
      </c>
      <c r="G54" s="29">
        <v>364876</v>
      </c>
      <c r="H54" s="14">
        <f t="shared" si="1"/>
        <v>416252</v>
      </c>
    </row>
    <row r="55" spans="1:8" ht="15">
      <c r="A55" s="10">
        <v>49</v>
      </c>
      <c r="B55" s="19" t="s">
        <v>117</v>
      </c>
      <c r="C55" s="16">
        <v>4900</v>
      </c>
      <c r="D55" s="12">
        <f t="shared" si="0"/>
        <v>7500</v>
      </c>
      <c r="E55" s="10">
        <v>12400</v>
      </c>
      <c r="F55" s="10">
        <v>45643</v>
      </c>
      <c r="G55" s="10">
        <v>508825</v>
      </c>
      <c r="H55" s="14">
        <f t="shared" si="1"/>
        <v>566868</v>
      </c>
    </row>
    <row r="56" spans="1:8" ht="15">
      <c r="A56" s="10">
        <v>50</v>
      </c>
      <c r="B56" s="28" t="s">
        <v>118</v>
      </c>
      <c r="C56" s="30">
        <v>0</v>
      </c>
      <c r="D56" s="12">
        <f t="shared" si="0"/>
        <v>0</v>
      </c>
      <c r="E56" s="10">
        <v>0</v>
      </c>
      <c r="F56" s="10">
        <v>621</v>
      </c>
      <c r="G56" s="10">
        <v>2518</v>
      </c>
      <c r="H56" s="14">
        <f t="shared" si="1"/>
        <v>3139</v>
      </c>
    </row>
    <row r="57" spans="1:8" ht="15">
      <c r="A57" s="10">
        <v>51</v>
      </c>
      <c r="B57" s="28" t="s">
        <v>119</v>
      </c>
      <c r="C57" s="30">
        <v>0</v>
      </c>
      <c r="D57" s="12">
        <f t="shared" si="0"/>
        <v>0</v>
      </c>
      <c r="E57" s="10">
        <v>0</v>
      </c>
      <c r="F57" s="10">
        <v>621</v>
      </c>
      <c r="G57" s="10">
        <v>4036</v>
      </c>
      <c r="H57" s="14">
        <f t="shared" si="1"/>
        <v>4657</v>
      </c>
    </row>
    <row r="58" spans="1:8" ht="15">
      <c r="A58" s="10">
        <v>52</v>
      </c>
      <c r="B58" s="19" t="s">
        <v>120</v>
      </c>
      <c r="C58" s="16">
        <v>19462.94</v>
      </c>
      <c r="D58" s="12">
        <f t="shared" si="0"/>
        <v>30772.06</v>
      </c>
      <c r="E58" s="10">
        <v>50235</v>
      </c>
      <c r="F58" s="10">
        <v>20761</v>
      </c>
      <c r="G58" s="10">
        <v>108276</v>
      </c>
      <c r="H58" s="14">
        <f t="shared" si="1"/>
        <v>179272</v>
      </c>
    </row>
    <row r="59" spans="1:8" ht="15">
      <c r="A59" s="10">
        <v>53</v>
      </c>
      <c r="B59" s="19" t="s">
        <v>121</v>
      </c>
      <c r="C59" s="16">
        <v>0</v>
      </c>
      <c r="D59" s="12">
        <f t="shared" si="0"/>
        <v>0</v>
      </c>
      <c r="E59" s="10">
        <v>0</v>
      </c>
      <c r="F59" s="10">
        <v>0</v>
      </c>
      <c r="G59" s="10">
        <v>0</v>
      </c>
      <c r="H59" s="14">
        <f t="shared" si="1"/>
        <v>0</v>
      </c>
    </row>
    <row r="60" spans="1:8" ht="15">
      <c r="A60" s="10">
        <v>54</v>
      </c>
      <c r="B60" s="19" t="s">
        <v>122</v>
      </c>
      <c r="C60" s="19">
        <v>0</v>
      </c>
      <c r="D60" s="12">
        <f t="shared" si="0"/>
        <v>0</v>
      </c>
      <c r="E60" s="10">
        <v>0</v>
      </c>
      <c r="F60" s="10">
        <v>3103</v>
      </c>
      <c r="G60" s="10">
        <v>22701</v>
      </c>
      <c r="H60" s="14">
        <f t="shared" si="1"/>
        <v>25804</v>
      </c>
    </row>
    <row r="61" spans="1:8" ht="15">
      <c r="A61" s="10">
        <v>55</v>
      </c>
      <c r="B61" s="17" t="s">
        <v>123</v>
      </c>
      <c r="C61" s="17">
        <v>0</v>
      </c>
      <c r="D61" s="12">
        <f t="shared" si="0"/>
        <v>0</v>
      </c>
      <c r="E61" s="10">
        <v>0</v>
      </c>
      <c r="F61" s="10">
        <v>0</v>
      </c>
      <c r="G61" s="10">
        <v>0</v>
      </c>
      <c r="H61" s="14">
        <f t="shared" si="1"/>
        <v>0</v>
      </c>
    </row>
    <row r="62" spans="1:8" ht="15">
      <c r="A62" s="10">
        <v>56</v>
      </c>
      <c r="B62" s="11" t="s">
        <v>124</v>
      </c>
      <c r="C62" s="11">
        <v>0</v>
      </c>
      <c r="D62" s="12">
        <f t="shared" si="0"/>
        <v>0</v>
      </c>
      <c r="E62" s="10">
        <v>0</v>
      </c>
      <c r="F62" s="10">
        <v>0</v>
      </c>
      <c r="G62" s="10">
        <v>0</v>
      </c>
      <c r="H62" s="14">
        <f t="shared" si="1"/>
        <v>0</v>
      </c>
    </row>
    <row r="63" spans="1:8" ht="12.75">
      <c r="A63" s="50" t="s">
        <v>125</v>
      </c>
      <c r="B63" s="51"/>
      <c r="C63" s="31">
        <f>SUM(C49:C62)</f>
        <v>376413.94</v>
      </c>
      <c r="D63" s="31">
        <f>SUM(D49:D62)</f>
        <v>676191.06</v>
      </c>
      <c r="E63" s="31">
        <f>SUM(C63:D63)</f>
        <v>1052605</v>
      </c>
      <c r="F63" s="32">
        <f>SUM(F49:F62)</f>
        <v>446580</v>
      </c>
      <c r="G63" s="32">
        <f>SUM(G49:G62)</f>
        <v>4713829</v>
      </c>
      <c r="H63" s="23">
        <f>SUM(E63:F63:G63)</f>
        <v>6213014</v>
      </c>
    </row>
    <row r="64" spans="1:8" ht="12.75">
      <c r="A64" s="33"/>
      <c r="B64" s="33" t="s">
        <v>126</v>
      </c>
      <c r="C64" s="34">
        <f>SUM(C31+C48+C63)</f>
        <v>2297304.335</v>
      </c>
      <c r="D64" s="34">
        <f>SUM(D31+D48+D63)</f>
        <v>3383769.665</v>
      </c>
      <c r="E64" s="34">
        <f>SUM(C64+D64)</f>
        <v>5681074</v>
      </c>
      <c r="F64" s="34">
        <f>SUM(F31+F48+F63)</f>
        <v>2865766</v>
      </c>
      <c r="G64" s="34">
        <f>SUM(G31+G48+G63)</f>
        <v>18220494</v>
      </c>
      <c r="H64" s="34">
        <f>SUM(E64+F64+G64)</f>
        <v>26767334</v>
      </c>
    </row>
  </sheetData>
  <sheetProtection/>
  <mergeCells count="5">
    <mergeCell ref="A2:H2"/>
    <mergeCell ref="A3:H3"/>
    <mergeCell ref="A31:B31"/>
    <mergeCell ref="A48:B48"/>
    <mergeCell ref="A63:B63"/>
  </mergeCells>
  <printOptions/>
  <pageMargins left="0.7" right="0.7" top="0.75" bottom="0.75" header="0.3" footer="0.3"/>
  <pageSetup horizontalDpi="600" verticalDpi="600" orientation="portrait" scale="79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L15" sqref="L15"/>
    </sheetView>
  </sheetViews>
  <sheetFormatPr defaultColWidth="9.140625" defaultRowHeight="12.75"/>
  <cols>
    <col min="2" max="2" width="37.28125" style="0" customWidth="1"/>
    <col min="3" max="3" width="11.28125" style="0" customWidth="1"/>
    <col min="4" max="4" width="14.28125" style="0" customWidth="1"/>
    <col min="5" max="5" width="11.28125" style="0" customWidth="1"/>
    <col min="8" max="8" width="9.8515625" style="0" customWidth="1"/>
  </cols>
  <sheetData>
    <row r="2" spans="2:8" ht="19.5" customHeight="1">
      <c r="B2" s="54" t="s">
        <v>140</v>
      </c>
      <c r="C2" s="54"/>
      <c r="D2" s="54"/>
      <c r="E2" s="36"/>
      <c r="F2" s="36"/>
      <c r="G2" s="36"/>
      <c r="H2" s="36"/>
    </row>
    <row r="3" spans="2:8" ht="0.75" customHeight="1">
      <c r="B3" s="36"/>
      <c r="C3" s="36"/>
      <c r="D3" s="36"/>
      <c r="E3" s="36"/>
      <c r="F3" s="36"/>
      <c r="G3" s="36"/>
      <c r="H3" s="36"/>
    </row>
    <row r="4" spans="2:7" ht="19.5" customHeight="1">
      <c r="B4" s="35"/>
      <c r="C4" s="37"/>
      <c r="D4" s="36"/>
      <c r="E4" s="36"/>
      <c r="F4" s="36"/>
      <c r="G4" s="36"/>
    </row>
    <row r="5" spans="2:8" ht="16.5" thickBot="1">
      <c r="B5" s="45" t="s">
        <v>135</v>
      </c>
      <c r="C5" s="36"/>
      <c r="D5" s="36"/>
      <c r="E5" s="36"/>
      <c r="F5" s="36"/>
      <c r="G5" s="36"/>
      <c r="H5" s="35" t="s">
        <v>137</v>
      </c>
    </row>
    <row r="6" spans="2:8" ht="36" customHeight="1" thickBot="1">
      <c r="B6" s="52" t="s">
        <v>128</v>
      </c>
      <c r="C6" s="52" t="s">
        <v>2</v>
      </c>
      <c r="D6" s="52" t="s">
        <v>129</v>
      </c>
      <c r="E6" s="52" t="s">
        <v>134</v>
      </c>
      <c r="F6" s="52" t="s">
        <v>130</v>
      </c>
      <c r="G6" s="52" t="s">
        <v>5</v>
      </c>
      <c r="H6" s="52" t="s">
        <v>6</v>
      </c>
    </row>
    <row r="7" spans="2:8" ht="22.5" customHeight="1" thickBot="1">
      <c r="B7" s="38" t="s">
        <v>131</v>
      </c>
      <c r="C7" s="39">
        <f aca="true" t="shared" si="0" ref="C7:H7">(C15+C23)</f>
        <v>365</v>
      </c>
      <c r="D7" s="39">
        <f t="shared" si="0"/>
        <v>417.56</v>
      </c>
      <c r="E7" s="39">
        <f t="shared" si="0"/>
        <v>782.56</v>
      </c>
      <c r="F7" s="39">
        <f t="shared" si="0"/>
        <v>580.61</v>
      </c>
      <c r="G7" s="39">
        <f t="shared" si="0"/>
        <v>2496.0600000000004</v>
      </c>
      <c r="H7" s="39">
        <f t="shared" si="0"/>
        <v>3859.23</v>
      </c>
    </row>
    <row r="8" spans="2:8" ht="21.75" customHeight="1" thickBot="1">
      <c r="B8" s="38" t="s">
        <v>132</v>
      </c>
      <c r="C8" s="46" t="s">
        <v>136</v>
      </c>
      <c r="D8" s="46" t="s">
        <v>136</v>
      </c>
      <c r="E8" s="46" t="s">
        <v>136</v>
      </c>
      <c r="F8" s="46" t="s">
        <v>136</v>
      </c>
      <c r="G8" s="46" t="s">
        <v>136</v>
      </c>
      <c r="H8" s="46" t="s">
        <v>136</v>
      </c>
    </row>
    <row r="9" spans="2:8" ht="25.5" customHeight="1" thickBot="1">
      <c r="B9" s="38" t="s">
        <v>133</v>
      </c>
      <c r="C9" s="39">
        <f aca="true" t="shared" si="1" ref="C9:H10">(C17+C25)</f>
        <v>88.1</v>
      </c>
      <c r="D9" s="39">
        <f t="shared" si="1"/>
        <v>126.34</v>
      </c>
      <c r="E9" s="39">
        <f t="shared" si="1"/>
        <v>214.44</v>
      </c>
      <c r="F9" s="39">
        <f t="shared" si="1"/>
        <v>72.33</v>
      </c>
      <c r="G9" s="39">
        <f t="shared" si="1"/>
        <v>892.63</v>
      </c>
      <c r="H9" s="39">
        <f t="shared" si="1"/>
        <v>1179.4</v>
      </c>
    </row>
    <row r="10" spans="2:8" ht="18.75" customHeight="1" thickBot="1">
      <c r="B10" s="40" t="s">
        <v>6</v>
      </c>
      <c r="C10" s="41">
        <f t="shared" si="1"/>
        <v>453.1</v>
      </c>
      <c r="D10" s="41">
        <f t="shared" si="1"/>
        <v>543.9</v>
      </c>
      <c r="E10" s="41">
        <f t="shared" si="1"/>
        <v>997</v>
      </c>
      <c r="F10" s="41">
        <f t="shared" si="1"/>
        <v>652.94</v>
      </c>
      <c r="G10" s="41">
        <f t="shared" si="1"/>
        <v>3388.69</v>
      </c>
      <c r="H10" s="41">
        <f t="shared" si="1"/>
        <v>5038.62</v>
      </c>
    </row>
    <row r="11" spans="2:8" ht="15.75" hidden="1">
      <c r="B11" s="36"/>
      <c r="C11" s="36"/>
      <c r="D11" s="36"/>
      <c r="E11" s="36"/>
      <c r="F11" s="36"/>
      <c r="G11" s="36"/>
      <c r="H11" s="36"/>
    </row>
    <row r="12" spans="2:8" ht="15.75">
      <c r="B12" s="36"/>
      <c r="C12" s="37"/>
      <c r="D12" s="36"/>
      <c r="E12" s="36"/>
      <c r="F12" s="36"/>
      <c r="G12" s="36"/>
      <c r="H12" s="36"/>
    </row>
    <row r="13" spans="2:8" ht="16.5" thickBot="1">
      <c r="B13" s="45" t="s">
        <v>138</v>
      </c>
      <c r="C13" s="36"/>
      <c r="D13" s="36"/>
      <c r="E13" s="36"/>
      <c r="F13" s="36"/>
      <c r="G13" s="36"/>
      <c r="H13" s="36"/>
    </row>
    <row r="14" spans="2:8" ht="41.25" customHeight="1" thickBot="1">
      <c r="B14" s="52" t="s">
        <v>128</v>
      </c>
      <c r="C14" s="52" t="s">
        <v>2</v>
      </c>
      <c r="D14" s="52" t="s">
        <v>129</v>
      </c>
      <c r="E14" s="52" t="s">
        <v>134</v>
      </c>
      <c r="F14" s="52" t="s">
        <v>130</v>
      </c>
      <c r="G14" s="52" t="s">
        <v>5</v>
      </c>
      <c r="H14" s="52" t="s">
        <v>6</v>
      </c>
    </row>
    <row r="15" spans="2:8" ht="22.5" customHeight="1" thickBot="1">
      <c r="B15" s="38" t="s">
        <v>131</v>
      </c>
      <c r="C15" s="42">
        <v>172.91</v>
      </c>
      <c r="D15" s="42">
        <v>146.8</v>
      </c>
      <c r="E15" s="42">
        <v>319.71</v>
      </c>
      <c r="F15" s="42">
        <v>338.69</v>
      </c>
      <c r="G15" s="42">
        <v>1145.39</v>
      </c>
      <c r="H15" s="42">
        <v>1803.79</v>
      </c>
    </row>
    <row r="16" spans="2:8" ht="21.75" customHeight="1" thickBot="1">
      <c r="B16" s="38" t="s">
        <v>132</v>
      </c>
      <c r="C16" s="44" t="s">
        <v>136</v>
      </c>
      <c r="D16" s="44" t="s">
        <v>136</v>
      </c>
      <c r="E16" s="44" t="s">
        <v>136</v>
      </c>
      <c r="F16" s="44" t="s">
        <v>136</v>
      </c>
      <c r="G16" s="44" t="s">
        <v>136</v>
      </c>
      <c r="H16" s="44" t="s">
        <v>136</v>
      </c>
    </row>
    <row r="17" spans="2:8" ht="24.75" customHeight="1" thickBot="1">
      <c r="B17" s="38" t="s">
        <v>133</v>
      </c>
      <c r="C17" s="42">
        <v>50.46</v>
      </c>
      <c r="D17" s="42">
        <v>58.72</v>
      </c>
      <c r="E17" s="42">
        <v>109.18</v>
      </c>
      <c r="F17" s="42">
        <v>27.67</v>
      </c>
      <c r="G17" s="42">
        <v>421.25</v>
      </c>
      <c r="H17" s="42">
        <v>558.1</v>
      </c>
    </row>
    <row r="18" spans="2:8" ht="20.25" customHeight="1" thickBot="1">
      <c r="B18" s="40" t="s">
        <v>6</v>
      </c>
      <c r="C18" s="43">
        <v>223.37</v>
      </c>
      <c r="D18" s="43">
        <v>205.52</v>
      </c>
      <c r="E18" s="43">
        <v>428.89</v>
      </c>
      <c r="F18" s="43">
        <v>366.36</v>
      </c>
      <c r="G18" s="43">
        <v>1566.64</v>
      </c>
      <c r="H18" s="43">
        <v>2361.89</v>
      </c>
    </row>
    <row r="19" spans="2:8" ht="15.75" hidden="1">
      <c r="B19" s="36"/>
      <c r="C19" s="36"/>
      <c r="D19" s="36"/>
      <c r="E19" s="36"/>
      <c r="F19" s="36"/>
      <c r="G19" s="36"/>
      <c r="H19" s="36"/>
    </row>
    <row r="20" spans="2:8" ht="15.75">
      <c r="B20" s="36"/>
      <c r="C20" s="37"/>
      <c r="D20" s="36"/>
      <c r="E20" s="36"/>
      <c r="F20" s="36"/>
      <c r="G20" s="36"/>
      <c r="H20" s="36"/>
    </row>
    <row r="21" spans="2:8" ht="16.5" thickBot="1">
      <c r="B21" s="45" t="s">
        <v>139</v>
      </c>
      <c r="C21" s="36"/>
      <c r="D21" s="36"/>
      <c r="E21" s="36"/>
      <c r="F21" s="36"/>
      <c r="G21" s="36"/>
      <c r="H21" s="36"/>
    </row>
    <row r="22" spans="2:8" ht="32.25" thickBot="1">
      <c r="B22" s="52" t="s">
        <v>128</v>
      </c>
      <c r="C22" s="52" t="s">
        <v>2</v>
      </c>
      <c r="D22" s="52" t="s">
        <v>129</v>
      </c>
      <c r="E22" s="52" t="s">
        <v>134</v>
      </c>
      <c r="F22" s="52" t="s">
        <v>130</v>
      </c>
      <c r="G22" s="52" t="s">
        <v>5</v>
      </c>
      <c r="H22" s="52" t="s">
        <v>6</v>
      </c>
    </row>
    <row r="23" spans="2:8" ht="24" customHeight="1" thickBot="1">
      <c r="B23" s="38" t="s">
        <v>131</v>
      </c>
      <c r="C23" s="39">
        <v>192.09</v>
      </c>
      <c r="D23" s="39">
        <v>270.76</v>
      </c>
      <c r="E23" s="39">
        <v>462.85</v>
      </c>
      <c r="F23" s="39">
        <v>241.92</v>
      </c>
      <c r="G23" s="39">
        <v>1350.67</v>
      </c>
      <c r="H23" s="39">
        <v>2055.44</v>
      </c>
    </row>
    <row r="24" spans="2:8" ht="24.75" customHeight="1" thickBot="1">
      <c r="B24" s="38" t="s">
        <v>132</v>
      </c>
      <c r="C24" s="44" t="s">
        <v>136</v>
      </c>
      <c r="D24" s="44" t="s">
        <v>136</v>
      </c>
      <c r="E24" s="44" t="s">
        <v>136</v>
      </c>
      <c r="F24" s="44" t="s">
        <v>136</v>
      </c>
      <c r="G24" s="44" t="s">
        <v>136</v>
      </c>
      <c r="H24" s="44" t="s">
        <v>136</v>
      </c>
    </row>
    <row r="25" spans="2:8" ht="24.75" customHeight="1" thickBot="1">
      <c r="B25" s="38" t="s">
        <v>133</v>
      </c>
      <c r="C25" s="39">
        <v>37.64</v>
      </c>
      <c r="D25" s="39">
        <v>67.62</v>
      </c>
      <c r="E25" s="39">
        <v>105.26</v>
      </c>
      <c r="F25" s="39">
        <v>44.66</v>
      </c>
      <c r="G25" s="39">
        <v>471.38</v>
      </c>
      <c r="H25" s="39">
        <v>621.3</v>
      </c>
    </row>
    <row r="26" spans="2:8" ht="16.5" thickBot="1">
      <c r="B26" s="40" t="s">
        <v>6</v>
      </c>
      <c r="C26" s="41">
        <v>229.73</v>
      </c>
      <c r="D26" s="41">
        <v>338.38</v>
      </c>
      <c r="E26" s="41">
        <v>568.11</v>
      </c>
      <c r="F26" s="41">
        <v>286.58</v>
      </c>
      <c r="G26" s="41">
        <v>1822.05</v>
      </c>
      <c r="H26" s="41">
        <v>2676.73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Nitinkumar Manohar Rane</dc:creator>
  <cp:keywords/>
  <dc:description/>
  <cp:lastModifiedBy>2902869</cp:lastModifiedBy>
  <cp:lastPrinted>2015-11-24T08:06:15Z</cp:lastPrinted>
  <dcterms:created xsi:type="dcterms:W3CDTF">2015-11-21T05:22:40Z</dcterms:created>
  <dcterms:modified xsi:type="dcterms:W3CDTF">2015-11-24T08:34:52Z</dcterms:modified>
  <cp:category/>
  <cp:version/>
  <cp:contentType/>
  <cp:contentStatus/>
</cp:coreProperties>
</file>